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mussi\Documents\Nextcloud\M.Mussi\- SMVP 2023 EQ\SMVP ENTI\"/>
    </mc:Choice>
  </mc:AlternateContent>
  <xr:revisionPtr revIDLastSave="0" documentId="13_ncr:1_{5B9271DD-4FD0-4213-8E2D-6AF5758609F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unzionario" sheetId="16" r:id="rId1"/>
    <sheet name="Istruttore" sheetId="3" r:id="rId2"/>
    <sheet name="Operatore esperto" sheetId="10" r:id="rId3"/>
    <sheet name="Operatore" sheetId="17" r:id="rId4"/>
    <sheet name="Operatore PL Polizia Locale" sheetId="15" r:id="rId5"/>
    <sheet name="Operatore esperto Operaio" sheetId="12" r:id="rId6"/>
  </sheets>
  <definedNames>
    <definedName name="_xlnm.Print_Area" localSheetId="0">Funzionario!$B$1:$K$72</definedName>
    <definedName name="_xlnm.Print_Area" localSheetId="1">Istruttore!$B$1:$K$72</definedName>
    <definedName name="_xlnm.Print_Area" localSheetId="3">Operatore!$B$1:$K$72</definedName>
    <definedName name="_xlnm.Print_Area" localSheetId="2">'Operatore esperto'!$B$1:$K$72</definedName>
    <definedName name="_xlnm.Print_Area" localSheetId="5">'Operatore esperto Operaio'!$A$1:$K$72</definedName>
    <definedName name="_xlnm.Print_Area" localSheetId="4">'Operatore PL Polizia Locale'!$B$1:$K$72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5" i="3" l="1"/>
  <c r="J83" i="17" l="1"/>
  <c r="K83" i="17" s="1"/>
  <c r="I83" i="17"/>
  <c r="H83" i="17"/>
  <c r="G83" i="17"/>
  <c r="F83" i="17"/>
  <c r="E83" i="17"/>
  <c r="D83" i="17"/>
  <c r="C83" i="17"/>
  <c r="I82" i="17"/>
  <c r="H82" i="17"/>
  <c r="G82" i="17"/>
  <c r="F82" i="17"/>
  <c r="E82" i="17"/>
  <c r="D82" i="17"/>
  <c r="C82" i="17"/>
  <c r="J82" i="17" s="1"/>
  <c r="C65" i="17"/>
  <c r="J64" i="17"/>
  <c r="I64" i="17"/>
  <c r="H64" i="17"/>
  <c r="G64" i="17"/>
  <c r="F64" i="17"/>
  <c r="E64" i="17"/>
  <c r="D64" i="17"/>
  <c r="J58" i="17"/>
  <c r="I58" i="17"/>
  <c r="H58" i="17"/>
  <c r="G58" i="17"/>
  <c r="F58" i="17"/>
  <c r="E58" i="17"/>
  <c r="D58" i="17"/>
  <c r="J53" i="17"/>
  <c r="I53" i="17"/>
  <c r="H53" i="17"/>
  <c r="G53" i="17"/>
  <c r="F53" i="17"/>
  <c r="E53" i="17"/>
  <c r="D53" i="17"/>
  <c r="J48" i="17"/>
  <c r="I48" i="17"/>
  <c r="H48" i="17"/>
  <c r="G48" i="17"/>
  <c r="F48" i="17"/>
  <c r="E48" i="17"/>
  <c r="D48" i="17"/>
  <c r="C40" i="17"/>
  <c r="J39" i="17"/>
  <c r="I39" i="17"/>
  <c r="H39" i="17"/>
  <c r="G39" i="17"/>
  <c r="F39" i="17"/>
  <c r="E39" i="17"/>
  <c r="D39" i="17"/>
  <c r="J36" i="17"/>
  <c r="I36" i="17"/>
  <c r="H36" i="17"/>
  <c r="G36" i="17"/>
  <c r="F36" i="17"/>
  <c r="E36" i="17"/>
  <c r="D36" i="17"/>
  <c r="J33" i="17"/>
  <c r="I33" i="17"/>
  <c r="H33" i="17"/>
  <c r="G33" i="17"/>
  <c r="F33" i="17"/>
  <c r="E33" i="17"/>
  <c r="D33" i="17"/>
  <c r="I83" i="16"/>
  <c r="H83" i="16"/>
  <c r="G83" i="16"/>
  <c r="F83" i="16"/>
  <c r="E83" i="16"/>
  <c r="D83" i="16"/>
  <c r="C83" i="16"/>
  <c r="J83" i="16" s="1"/>
  <c r="K83" i="16" s="1"/>
  <c r="I82" i="16"/>
  <c r="H82" i="16"/>
  <c r="G82" i="16"/>
  <c r="F82" i="16"/>
  <c r="E82" i="16"/>
  <c r="D82" i="16"/>
  <c r="C82" i="16"/>
  <c r="J82" i="16" s="1"/>
  <c r="C65" i="16"/>
  <c r="J64" i="16"/>
  <c r="I64" i="16"/>
  <c r="H64" i="16"/>
  <c r="G64" i="16"/>
  <c r="F64" i="16"/>
  <c r="E64" i="16"/>
  <c r="D64" i="16"/>
  <c r="K59" i="16" s="1"/>
  <c r="J58" i="16"/>
  <c r="I58" i="16"/>
  <c r="H58" i="16"/>
  <c r="G58" i="16"/>
  <c r="F58" i="16"/>
  <c r="E58" i="16"/>
  <c r="D58" i="16"/>
  <c r="K54" i="16" s="1"/>
  <c r="J53" i="16"/>
  <c r="I53" i="16"/>
  <c r="H53" i="16"/>
  <c r="G53" i="16"/>
  <c r="F53" i="16"/>
  <c r="E53" i="16"/>
  <c r="D53" i="16"/>
  <c r="K49" i="16" s="1"/>
  <c r="J48" i="16"/>
  <c r="I48" i="16"/>
  <c r="H48" i="16"/>
  <c r="G48" i="16"/>
  <c r="F48" i="16"/>
  <c r="E48" i="16"/>
  <c r="D48" i="16"/>
  <c r="K44" i="16" s="1"/>
  <c r="C40" i="16"/>
  <c r="J39" i="16"/>
  <c r="I39" i="16"/>
  <c r="H39" i="16"/>
  <c r="G39" i="16"/>
  <c r="F39" i="16"/>
  <c r="E39" i="16"/>
  <c r="D39" i="16"/>
  <c r="K37" i="16"/>
  <c r="J36" i="16"/>
  <c r="I36" i="16"/>
  <c r="H36" i="16"/>
  <c r="G36" i="16"/>
  <c r="F36" i="16"/>
  <c r="E36" i="16"/>
  <c r="D36" i="16"/>
  <c r="K34" i="16"/>
  <c r="J33" i="16"/>
  <c r="I33" i="16"/>
  <c r="H33" i="16"/>
  <c r="G33" i="16"/>
  <c r="F33" i="16"/>
  <c r="E33" i="16"/>
  <c r="D33" i="16"/>
  <c r="K31" i="16"/>
  <c r="D40" i="16" s="1"/>
  <c r="H40" i="16" s="1"/>
  <c r="C68" i="16" s="1"/>
  <c r="K31" i="17" l="1"/>
  <c r="K59" i="17"/>
  <c r="K54" i="17"/>
  <c r="K49" i="17"/>
  <c r="K44" i="17"/>
  <c r="K37" i="17"/>
  <c r="K34" i="17"/>
  <c r="J84" i="17"/>
  <c r="K84" i="17" s="1"/>
  <c r="K82" i="17"/>
  <c r="J84" i="16"/>
  <c r="K84" i="16" s="1"/>
  <c r="K82" i="16"/>
  <c r="D65" i="16"/>
  <c r="H65" i="16" s="1"/>
  <c r="C69" i="16" s="1"/>
  <c r="H68" i="16" s="1"/>
  <c r="D33" i="3"/>
  <c r="E33" i="3"/>
  <c r="F33" i="3"/>
  <c r="G33" i="3"/>
  <c r="I83" i="15"/>
  <c r="H83" i="15"/>
  <c r="G83" i="15"/>
  <c r="F83" i="15"/>
  <c r="E83" i="15"/>
  <c r="D83" i="15"/>
  <c r="C83" i="15"/>
  <c r="J83" i="15" s="1"/>
  <c r="K83" i="15" s="1"/>
  <c r="I82" i="15"/>
  <c r="H82" i="15"/>
  <c r="G82" i="15"/>
  <c r="F82" i="15"/>
  <c r="E82" i="15"/>
  <c r="D82" i="15"/>
  <c r="C82" i="15"/>
  <c r="J82" i="15" s="1"/>
  <c r="C65" i="15"/>
  <c r="J64" i="15"/>
  <c r="I64" i="15"/>
  <c r="H64" i="15"/>
  <c r="G64" i="15"/>
  <c r="F64" i="15"/>
  <c r="E64" i="15"/>
  <c r="D64" i="15"/>
  <c r="J58" i="15"/>
  <c r="I58" i="15"/>
  <c r="H58" i="15"/>
  <c r="G58" i="15"/>
  <c r="F58" i="15"/>
  <c r="E58" i="15"/>
  <c r="D58" i="15"/>
  <c r="J53" i="15"/>
  <c r="I53" i="15"/>
  <c r="H53" i="15"/>
  <c r="G53" i="15"/>
  <c r="F53" i="15"/>
  <c r="E53" i="15"/>
  <c r="D53" i="15"/>
  <c r="J48" i="15"/>
  <c r="I48" i="15"/>
  <c r="H48" i="15"/>
  <c r="G48" i="15"/>
  <c r="F48" i="15"/>
  <c r="E48" i="15"/>
  <c r="D48" i="15"/>
  <c r="C40" i="15"/>
  <c r="J39" i="15"/>
  <c r="I39" i="15"/>
  <c r="H39" i="15"/>
  <c r="G39" i="15"/>
  <c r="F39" i="15"/>
  <c r="E39" i="15"/>
  <c r="D39" i="15"/>
  <c r="J36" i="15"/>
  <c r="I36" i="15"/>
  <c r="H36" i="15"/>
  <c r="G36" i="15"/>
  <c r="F36" i="15"/>
  <c r="E36" i="15"/>
  <c r="D36" i="15"/>
  <c r="J33" i="15"/>
  <c r="I33" i="15"/>
  <c r="H33" i="15"/>
  <c r="G33" i="15"/>
  <c r="F33" i="15"/>
  <c r="E33" i="15"/>
  <c r="D33" i="15"/>
  <c r="I83" i="12"/>
  <c r="H83" i="12"/>
  <c r="G83" i="12"/>
  <c r="F83" i="12"/>
  <c r="E83" i="12"/>
  <c r="D83" i="12"/>
  <c r="C83" i="12"/>
  <c r="J83" i="12" s="1"/>
  <c r="K83" i="12" s="1"/>
  <c r="I82" i="12"/>
  <c r="H82" i="12"/>
  <c r="G82" i="12"/>
  <c r="F82" i="12"/>
  <c r="E82" i="12"/>
  <c r="D82" i="12"/>
  <c r="C82" i="12"/>
  <c r="J82" i="12" s="1"/>
  <c r="C65" i="12"/>
  <c r="J64" i="12"/>
  <c r="I64" i="12"/>
  <c r="H64" i="12"/>
  <c r="G64" i="12"/>
  <c r="F64" i="12"/>
  <c r="E64" i="12"/>
  <c r="D64" i="12"/>
  <c r="J58" i="12"/>
  <c r="I58" i="12"/>
  <c r="H58" i="12"/>
  <c r="G58" i="12"/>
  <c r="F58" i="12"/>
  <c r="E58" i="12"/>
  <c r="D58" i="12"/>
  <c r="J53" i="12"/>
  <c r="I53" i="12"/>
  <c r="H53" i="12"/>
  <c r="G53" i="12"/>
  <c r="F53" i="12"/>
  <c r="E53" i="12"/>
  <c r="D53" i="12"/>
  <c r="J48" i="12"/>
  <c r="I48" i="12"/>
  <c r="H48" i="12"/>
  <c r="G48" i="12"/>
  <c r="F48" i="12"/>
  <c r="E48" i="12"/>
  <c r="D48" i="12"/>
  <c r="C40" i="12"/>
  <c r="J39" i="12"/>
  <c r="I39" i="12"/>
  <c r="H39" i="12"/>
  <c r="G39" i="12"/>
  <c r="F39" i="12"/>
  <c r="E39" i="12"/>
  <c r="D39" i="12"/>
  <c r="J36" i="12"/>
  <c r="I36" i="12"/>
  <c r="H36" i="12"/>
  <c r="G36" i="12"/>
  <c r="F36" i="12"/>
  <c r="E36" i="12"/>
  <c r="D36" i="12"/>
  <c r="J33" i="12"/>
  <c r="I33" i="12"/>
  <c r="H33" i="12"/>
  <c r="G33" i="12"/>
  <c r="F33" i="12"/>
  <c r="E33" i="12"/>
  <c r="D33" i="12"/>
  <c r="K31" i="12" s="1"/>
  <c r="I83" i="10"/>
  <c r="H83" i="10"/>
  <c r="G83" i="10"/>
  <c r="F83" i="10"/>
  <c r="E83" i="10"/>
  <c r="D83" i="10"/>
  <c r="C83" i="10"/>
  <c r="J83" i="10" s="1"/>
  <c r="K83" i="10" s="1"/>
  <c r="I82" i="10"/>
  <c r="H82" i="10"/>
  <c r="G82" i="10"/>
  <c r="F82" i="10"/>
  <c r="E82" i="10"/>
  <c r="D82" i="10"/>
  <c r="C82" i="10"/>
  <c r="J82" i="10" s="1"/>
  <c r="J84" i="10" s="1"/>
  <c r="K84" i="10" s="1"/>
  <c r="C65" i="10"/>
  <c r="J64" i="10"/>
  <c r="I64" i="10"/>
  <c r="H64" i="10"/>
  <c r="G64" i="10"/>
  <c r="F64" i="10"/>
  <c r="E64" i="10"/>
  <c r="D64" i="10"/>
  <c r="J58" i="10"/>
  <c r="I58" i="10"/>
  <c r="H58" i="10"/>
  <c r="G58" i="10"/>
  <c r="F58" i="10"/>
  <c r="E58" i="10"/>
  <c r="D58" i="10"/>
  <c r="J53" i="10"/>
  <c r="I53" i="10"/>
  <c r="H53" i="10"/>
  <c r="G53" i="10"/>
  <c r="F53" i="10"/>
  <c r="E53" i="10"/>
  <c r="D53" i="10"/>
  <c r="J48" i="10"/>
  <c r="I48" i="10"/>
  <c r="H48" i="10"/>
  <c r="G48" i="10"/>
  <c r="F48" i="10"/>
  <c r="E48" i="10"/>
  <c r="D48" i="10"/>
  <c r="C40" i="10"/>
  <c r="J39" i="10"/>
  <c r="I39" i="10"/>
  <c r="H39" i="10"/>
  <c r="G39" i="10"/>
  <c r="F39" i="10"/>
  <c r="E39" i="10"/>
  <c r="D39" i="10"/>
  <c r="J36" i="10"/>
  <c r="I36" i="10"/>
  <c r="H36" i="10"/>
  <c r="G36" i="10"/>
  <c r="F36" i="10"/>
  <c r="E36" i="10"/>
  <c r="D36" i="10"/>
  <c r="J33" i="10"/>
  <c r="I33" i="10"/>
  <c r="H33" i="10"/>
  <c r="G33" i="10"/>
  <c r="F33" i="10"/>
  <c r="E33" i="10"/>
  <c r="D33" i="10"/>
  <c r="D40" i="17" l="1"/>
  <c r="H40" i="17" s="1"/>
  <c r="C68" i="17" s="1"/>
  <c r="D65" i="17"/>
  <c r="H65" i="17" s="1"/>
  <c r="C69" i="17" s="1"/>
  <c r="K44" i="12"/>
  <c r="K37" i="15"/>
  <c r="K34" i="15"/>
  <c r="K59" i="15"/>
  <c r="K37" i="10"/>
  <c r="K59" i="10"/>
  <c r="K34" i="10"/>
  <c r="K54" i="10"/>
  <c r="K31" i="10"/>
  <c r="K49" i="10"/>
  <c r="K31" i="15"/>
  <c r="K54" i="15"/>
  <c r="K44" i="10"/>
  <c r="K49" i="15"/>
  <c r="K37" i="12"/>
  <c r="K34" i="12"/>
  <c r="K59" i="12"/>
  <c r="K44" i="15"/>
  <c r="K49" i="12"/>
  <c r="K54" i="12"/>
  <c r="K82" i="15"/>
  <c r="J84" i="15"/>
  <c r="K84" i="15" s="1"/>
  <c r="J84" i="12"/>
  <c r="K84" i="12" s="1"/>
  <c r="K82" i="12"/>
  <c r="K82" i="10"/>
  <c r="J64" i="3"/>
  <c r="I64" i="3"/>
  <c r="H64" i="3"/>
  <c r="G64" i="3"/>
  <c r="F64" i="3"/>
  <c r="E64" i="3"/>
  <c r="D64" i="3"/>
  <c r="H68" i="17" l="1"/>
  <c r="D65" i="10"/>
  <c r="H65" i="10" s="1"/>
  <c r="C69" i="10" s="1"/>
  <c r="D40" i="12"/>
  <c r="H40" i="12" s="1"/>
  <c r="C68" i="12" s="1"/>
  <c r="D65" i="12"/>
  <c r="H65" i="12" s="1"/>
  <c r="C69" i="12" s="1"/>
  <c r="D40" i="15"/>
  <c r="H40" i="15" s="1"/>
  <c r="C68" i="15" s="1"/>
  <c r="D65" i="15"/>
  <c r="H65" i="15" s="1"/>
  <c r="C69" i="15" s="1"/>
  <c r="D40" i="10"/>
  <c r="H40" i="10" s="1"/>
  <c r="C68" i="10" s="1"/>
  <c r="K59" i="3"/>
  <c r="I39" i="3"/>
  <c r="J39" i="3"/>
  <c r="H39" i="3"/>
  <c r="G39" i="3"/>
  <c r="E39" i="3"/>
  <c r="F39" i="3"/>
  <c r="D39" i="3"/>
  <c r="J36" i="3"/>
  <c r="I36" i="3"/>
  <c r="H36" i="3"/>
  <c r="G36" i="3"/>
  <c r="F36" i="3"/>
  <c r="E36" i="3"/>
  <c r="D36" i="3"/>
  <c r="H33" i="3"/>
  <c r="I33" i="3"/>
  <c r="J33" i="3"/>
  <c r="H68" i="10" l="1"/>
  <c r="H68" i="12"/>
  <c r="H68" i="15"/>
  <c r="K31" i="3"/>
  <c r="K37" i="3"/>
  <c r="K34" i="3"/>
  <c r="D40" i="3" l="1"/>
  <c r="J53" i="3"/>
  <c r="D53" i="3"/>
  <c r="E53" i="3"/>
  <c r="F53" i="3"/>
  <c r="G53" i="3"/>
  <c r="H53" i="3"/>
  <c r="I53" i="3"/>
  <c r="C82" i="3"/>
  <c r="J82" i="3" s="1"/>
  <c r="C83" i="3"/>
  <c r="J83" i="3" s="1"/>
  <c r="K83" i="3" s="1"/>
  <c r="I83" i="3"/>
  <c r="H83" i="3"/>
  <c r="G83" i="3"/>
  <c r="F83" i="3"/>
  <c r="E83" i="3"/>
  <c r="D83" i="3"/>
  <c r="I82" i="3"/>
  <c r="H82" i="3"/>
  <c r="G82" i="3"/>
  <c r="F82" i="3"/>
  <c r="E82" i="3"/>
  <c r="D82" i="3"/>
  <c r="D48" i="3"/>
  <c r="E48" i="3"/>
  <c r="F48" i="3"/>
  <c r="G48" i="3"/>
  <c r="H48" i="3"/>
  <c r="I48" i="3"/>
  <c r="J48" i="3"/>
  <c r="D58" i="3"/>
  <c r="E58" i="3"/>
  <c r="F58" i="3"/>
  <c r="G58" i="3"/>
  <c r="H58" i="3"/>
  <c r="I58" i="3"/>
  <c r="J58" i="3"/>
  <c r="C40" i="3"/>
  <c r="K44" i="3" l="1"/>
  <c r="K49" i="3"/>
  <c r="H40" i="3"/>
  <c r="K54" i="3"/>
  <c r="J84" i="3"/>
  <c r="K84" i="3" s="1"/>
  <c r="K82" i="3"/>
  <c r="D65" i="3" l="1"/>
  <c r="H65" i="3" s="1"/>
  <c r="C69" i="3" s="1"/>
  <c r="C68" i="3"/>
  <c r="H6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 xml:space="preserve"> Passerini</author>
  </authors>
  <commentList>
    <comment ref="D31" authorId="0" shapeId="0" xr:uid="{C0259A34-4E4E-4546-AE23-DA5ADFAC09B2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 
</t>
        </r>
        <r>
          <rPr>
            <sz val="8"/>
            <color rgb="FF000000"/>
            <rFont val="Tahoma"/>
            <family val="2"/>
          </rPr>
          <t xml:space="preserve">La prestazione ha determinato un costante apporto negativo alla struttura organizzativa e/o la condotta durante l'attività lavorativa è stata oggetto di contestazioni disciplinari </t>
        </r>
      </text>
    </comment>
    <comment ref="E31" authorId="0" shapeId="0" xr:uid="{50EEF55B-2D24-445C-92DE-03C422FFC2CD}">
      <text>
        <r>
          <rPr>
            <b/>
            <sz val="8"/>
            <color rgb="FF000000"/>
            <rFont val="Tahoma"/>
            <family val="2"/>
          </rPr>
          <t xml:space="preserve">insoddisfacente 
</t>
        </r>
        <r>
          <rPr>
            <sz val="8"/>
            <color rgb="FF000000"/>
            <rFont val="Tahoma"/>
            <family val="2"/>
          </rPr>
          <t>La prestazione è stata caratterizzata da ripetuti atteggiamenti negativi e non collaborativi e/o la condotta durante l'attività lavorativa è stata oggetto di ripetute osservazioni/richiami durante l'anno</t>
        </r>
      </text>
    </comment>
    <comment ref="F31" authorId="0" shapeId="0" xr:uid="{02260E0F-5EE2-40FE-87DA-699EFC98707A}">
      <text>
        <r>
          <rPr>
            <b/>
            <sz val="8"/>
            <color rgb="FF000000"/>
            <rFont val="Tahoma"/>
            <family val="2"/>
          </rPr>
          <t xml:space="preserve">non sufficiente 
</t>
        </r>
        <r>
          <rPr>
            <sz val="8"/>
            <color rgb="FF000000"/>
            <rFont val="Tahoma"/>
            <family val="2"/>
          </rPr>
          <t>La prestazione non è stata accettabile e ha presentato molti aspetti critici che non hanno permesso il miglioramento dell'organizzazione</t>
        </r>
      </text>
    </comment>
    <comment ref="G31" authorId="0" shapeId="0" xr:uid="{BF86C760-90F5-42F2-959E-F5355F9E239F}">
      <text>
        <r>
          <rPr>
            <b/>
            <sz val="8"/>
            <color rgb="FF000000"/>
            <rFont val="Tahoma"/>
            <family val="2"/>
          </rPr>
          <t xml:space="preserve">sufficiente </t>
        </r>
        <r>
          <rPr>
            <sz val="8"/>
            <color rgb="FF000000"/>
            <rFont val="Tahoma"/>
            <family val="2"/>
          </rPr>
          <t xml:space="preserve">La prestazione è stata accettabile, nello standard minimo della mansione assegnata, ma con rendimento non ancora adeguato alle aspettative </t>
        </r>
      </text>
    </comment>
    <comment ref="H31" authorId="0" shapeId="0" xr:uid="{65CAE431-1DFF-4AFD-816B-789576D29CF8}">
      <text>
        <r>
          <rPr>
            <b/>
            <sz val="8"/>
            <color rgb="FF000000"/>
            <rFont val="Tahoma"/>
            <family val="2"/>
          </rPr>
          <t xml:space="preserve">adeguato </t>
        </r>
        <r>
          <rPr>
            <sz val="8"/>
            <color rgb="FF000000"/>
            <rFont val="Tahoma"/>
            <family val="2"/>
          </rPr>
          <t>La prestazione è stata adeguata alla mansione, pur riscontrando ambiti di miglioramento</t>
        </r>
      </text>
    </comment>
    <comment ref="I31" authorId="0" shapeId="0" xr:uid="{601C928F-9950-4354-B042-0D561D3AAD60}">
      <text>
        <r>
          <rPr>
            <b/>
            <sz val="8"/>
            <color rgb="FF000000"/>
            <rFont val="Tahoma"/>
            <family val="2"/>
          </rPr>
          <t xml:space="preserve">buono </t>
        </r>
        <r>
          <rPr>
            <sz val="8"/>
            <color rgb="FF000000"/>
            <rFont val="Tahoma"/>
            <family val="2"/>
          </rPr>
          <t xml:space="preserve">La prestazione è stata quantitativamente o qualitativamente buona con riscontri sul miglioramento dell’organizzazione </t>
        </r>
      </text>
    </comment>
    <comment ref="J31" authorId="0" shapeId="0" xr:uid="{02BBE83D-F972-4C0F-8239-E981504DC894}">
      <text>
        <r>
          <rPr>
            <b/>
            <sz val="8"/>
            <color rgb="FF000000"/>
            <rFont val="Tahoma"/>
            <family val="2"/>
          </rPr>
          <t xml:space="preserve">eccellente </t>
        </r>
        <r>
          <rPr>
            <sz val="8"/>
            <color rgb="FF000000"/>
            <rFont val="Tahoma"/>
            <family val="2"/>
          </rPr>
          <t>La prestazione è stata ineccepibile ed eccellente sia sotto il profilo quantitativo che qualitativo, ed ha consentito il miglioramento dell’organizzazione</t>
        </r>
      </text>
    </comment>
    <comment ref="D34" authorId="0" shapeId="0" xr:uid="{BB3250EC-B3A9-4124-8E87-123455955760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 
</t>
        </r>
        <r>
          <rPr>
            <sz val="8"/>
            <color rgb="FF000000"/>
            <rFont val="Tahoma"/>
            <family val="2"/>
          </rPr>
          <t xml:space="preserve">La prestazione ha determinato un costante apporto negativo alla struttura organizzativa e/o la condotta durante l'attività lavorativa è stata oggetto di contestazioni disciplinari </t>
        </r>
      </text>
    </comment>
    <comment ref="E34" authorId="0" shapeId="0" xr:uid="{E40DF9F8-B187-44B6-9C51-D411E5F42FA4}">
      <text>
        <r>
          <rPr>
            <b/>
            <sz val="8"/>
            <color rgb="FF000000"/>
            <rFont val="Tahoma"/>
            <family val="2"/>
          </rPr>
          <t xml:space="preserve">insoddisfacente 
</t>
        </r>
        <r>
          <rPr>
            <sz val="8"/>
            <color rgb="FF000000"/>
            <rFont val="Tahoma"/>
            <family val="2"/>
          </rPr>
          <t>La prestazione è stata caratterizzata da ripetuti atteggiamenti negativi e non collaborativi e/o la condotta durante l'attività lavorativa è stata oggetto di ripetute osservazioni/richiami durante l'anno</t>
        </r>
      </text>
    </comment>
    <comment ref="F34" authorId="0" shapeId="0" xr:uid="{45258AF9-F860-486F-8A2D-1CCA83FE5BF6}">
      <text>
        <r>
          <rPr>
            <b/>
            <sz val="8"/>
            <color rgb="FF000000"/>
            <rFont val="Tahoma"/>
            <family val="2"/>
          </rPr>
          <t xml:space="preserve">non sufficiente 
</t>
        </r>
        <r>
          <rPr>
            <sz val="8"/>
            <color rgb="FF000000"/>
            <rFont val="Tahoma"/>
            <family val="2"/>
          </rPr>
          <t>La prestazione non è stata accettabile e ha presentato molti aspetti critici che non hanno permesso il miglioramento dell'organizzazione</t>
        </r>
      </text>
    </comment>
    <comment ref="G34" authorId="0" shapeId="0" xr:uid="{875338CD-9AE4-4492-BE35-A31FDA50352C}">
      <text>
        <r>
          <rPr>
            <b/>
            <sz val="8"/>
            <color rgb="FF000000"/>
            <rFont val="Tahoma"/>
            <family val="2"/>
          </rPr>
          <t xml:space="preserve">sufficiente </t>
        </r>
        <r>
          <rPr>
            <sz val="8"/>
            <color rgb="FF000000"/>
            <rFont val="Tahoma"/>
            <family val="2"/>
          </rPr>
          <t xml:space="preserve">La prestazione è stata accettabile, nello standard minimo della mansione assegnata, ma con rendimento non ancora adeguato alle aspettative </t>
        </r>
      </text>
    </comment>
    <comment ref="H34" authorId="0" shapeId="0" xr:uid="{6E0AED3C-82B5-4437-9BC8-F4E1E92891DD}">
      <text>
        <r>
          <rPr>
            <b/>
            <sz val="8"/>
            <color rgb="FF000000"/>
            <rFont val="Tahoma"/>
            <family val="2"/>
          </rPr>
          <t xml:space="preserve">adeguato </t>
        </r>
        <r>
          <rPr>
            <sz val="8"/>
            <color rgb="FF000000"/>
            <rFont val="Tahoma"/>
            <family val="2"/>
          </rPr>
          <t>La prestazione è stata adeguata alla mansione, pur riscontrando ambiti di miglioramento</t>
        </r>
      </text>
    </comment>
    <comment ref="I34" authorId="0" shapeId="0" xr:uid="{587C0796-C4F1-48ED-8315-8038307F43C5}">
      <text>
        <r>
          <rPr>
            <b/>
            <sz val="8"/>
            <color rgb="FF000000"/>
            <rFont val="Tahoma"/>
            <family val="2"/>
          </rPr>
          <t xml:space="preserve">buono </t>
        </r>
        <r>
          <rPr>
            <sz val="8"/>
            <color rgb="FF000000"/>
            <rFont val="Tahoma"/>
            <family val="2"/>
          </rPr>
          <t xml:space="preserve">La prestazione è stata quantitativamente o qualitativamente buona con riscontri sul miglioramento dell’organizzazione </t>
        </r>
      </text>
    </comment>
    <comment ref="J34" authorId="0" shapeId="0" xr:uid="{6ED7649B-30AD-4B1F-957F-A12BAC37A12C}">
      <text>
        <r>
          <rPr>
            <b/>
            <sz val="8"/>
            <color rgb="FF000000"/>
            <rFont val="Tahoma"/>
            <family val="2"/>
          </rPr>
          <t xml:space="preserve">eccellente </t>
        </r>
        <r>
          <rPr>
            <sz val="8"/>
            <color rgb="FF000000"/>
            <rFont val="Tahoma"/>
            <family val="2"/>
          </rPr>
          <t>La prestazione è stata ineccepibile ed eccellente sia sotto il profilo quantitativo che qualitativo, ed ha consentito il miglioramento dell’organizzazione</t>
        </r>
      </text>
    </comment>
    <comment ref="D37" authorId="0" shapeId="0" xr:uid="{2492966C-3D3C-4B5C-A9FD-8522A5899B35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 
</t>
        </r>
        <r>
          <rPr>
            <sz val="8"/>
            <color rgb="FF000000"/>
            <rFont val="Tahoma"/>
            <family val="2"/>
          </rPr>
          <t xml:space="preserve">La prestazione ha determinato un costante apporto negativo alla struttura organizzativa e/o la condotta durante l'attività lavorativa è stata oggetto di contestazioni disciplinari </t>
        </r>
      </text>
    </comment>
    <comment ref="E37" authorId="0" shapeId="0" xr:uid="{3DD11D94-5C8F-4B92-B3CA-A7B53E719D7A}">
      <text>
        <r>
          <rPr>
            <b/>
            <sz val="8"/>
            <color rgb="FF000000"/>
            <rFont val="Tahoma"/>
            <family val="2"/>
          </rPr>
          <t xml:space="preserve">insoddisfacente 
</t>
        </r>
        <r>
          <rPr>
            <sz val="8"/>
            <color rgb="FF000000"/>
            <rFont val="Tahoma"/>
            <family val="2"/>
          </rPr>
          <t>La prestazione è stata caratterizzata da ripetuti atteggiamenti negativi e non collaborativi e/o la condotta durante l'attività lavorativa è stata oggetto di ripetute osservazioni/richiami durante l'anno</t>
        </r>
      </text>
    </comment>
    <comment ref="F37" authorId="0" shapeId="0" xr:uid="{8C2DBA22-9014-4985-ACA8-09DEE01AEDD1}">
      <text>
        <r>
          <rPr>
            <b/>
            <sz val="8"/>
            <color rgb="FF000000"/>
            <rFont val="Tahoma"/>
            <family val="2"/>
          </rPr>
          <t xml:space="preserve">non sufficiente 
</t>
        </r>
        <r>
          <rPr>
            <sz val="8"/>
            <color rgb="FF000000"/>
            <rFont val="Tahoma"/>
            <family val="2"/>
          </rPr>
          <t>La prestazione non è stata accettabile e ha presentato molti aspetti critici che non hanno permesso il miglioramento dell'organizzazione</t>
        </r>
      </text>
    </comment>
    <comment ref="G37" authorId="0" shapeId="0" xr:uid="{10268DC6-52AE-44A7-AA4A-4F66F7A245B5}">
      <text>
        <r>
          <rPr>
            <b/>
            <sz val="8"/>
            <color rgb="FF000000"/>
            <rFont val="Tahoma"/>
            <family val="2"/>
          </rPr>
          <t xml:space="preserve">sufficiente </t>
        </r>
        <r>
          <rPr>
            <sz val="8"/>
            <color rgb="FF000000"/>
            <rFont val="Tahoma"/>
            <family val="2"/>
          </rPr>
          <t xml:space="preserve">La prestazione è stata accettabile, nello standard minimo della mansione assegnata, ma con rendimento non ancora adeguato alle aspettative </t>
        </r>
      </text>
    </comment>
    <comment ref="H37" authorId="0" shapeId="0" xr:uid="{DC53FD5A-CAD9-41C9-88E0-0725A3605529}">
      <text>
        <r>
          <rPr>
            <b/>
            <sz val="8"/>
            <color rgb="FF000000"/>
            <rFont val="Tahoma"/>
            <family val="2"/>
          </rPr>
          <t xml:space="preserve">adeguato </t>
        </r>
        <r>
          <rPr>
            <sz val="8"/>
            <color rgb="FF000000"/>
            <rFont val="Tahoma"/>
            <family val="2"/>
          </rPr>
          <t>La prestazione è stata adeguata alla mansione, pur riscontrando ambiti di miglioramento</t>
        </r>
      </text>
    </comment>
    <comment ref="I37" authorId="0" shapeId="0" xr:uid="{714DA828-9798-4254-8323-43B4308B25E2}">
      <text>
        <r>
          <rPr>
            <b/>
            <sz val="8"/>
            <color rgb="FF000000"/>
            <rFont val="Tahoma"/>
            <family val="2"/>
          </rPr>
          <t xml:space="preserve">buono </t>
        </r>
        <r>
          <rPr>
            <sz val="8"/>
            <color rgb="FF000000"/>
            <rFont val="Tahoma"/>
            <family val="2"/>
          </rPr>
          <t xml:space="preserve">La prestazione è stata quantitativamente o qualitativamente buona con riscontri sul miglioramento dell’organizzazione </t>
        </r>
      </text>
    </comment>
    <comment ref="J37" authorId="0" shapeId="0" xr:uid="{0909A59B-2A75-40E0-A763-FA6B645DC082}">
      <text>
        <r>
          <rPr>
            <b/>
            <sz val="8"/>
            <color rgb="FF000000"/>
            <rFont val="Tahoma"/>
            <family val="2"/>
          </rPr>
          <t xml:space="preserve">eccellente </t>
        </r>
        <r>
          <rPr>
            <sz val="8"/>
            <color rgb="FF000000"/>
            <rFont val="Tahoma"/>
            <family val="2"/>
          </rPr>
          <t>La prestazione è stata ineccepibile ed eccellente sia sotto il profilo quantitativo che qualitativo, ed ha consentito il miglioramento dell’organizzazione</t>
        </r>
      </text>
    </comment>
    <comment ref="B44" authorId="0" shapeId="0" xr:uid="{546A2A9A-C0EB-4998-9610-9A25BC77E6F7}">
      <text>
        <r>
          <rPr>
            <sz val="10"/>
            <color rgb="FF000000"/>
            <rFont val="Tahoma"/>
            <family val="2"/>
          </rPr>
          <t>Denota la capacità di coinvolgimento nel gruppo di lavoro, condividendone metodi e strumenti, e operando concretamente per il raggiungimento degli obiettivi; sviluppare e mantenere relazioni positive e individuare modalità di comunicazione efficaci sia in presenza che a distanza</t>
        </r>
      </text>
    </comment>
    <comment ref="D44" authorId="1" shapeId="0" xr:uid="{ED344AE2-47B2-48D5-95B2-6D3A56FE62FF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44" authorId="1" shapeId="0" xr:uid="{F32C45EF-BADB-4F95-AC4B-AD3FB4B6E59E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44" authorId="1" shapeId="0" xr:uid="{48291C8F-B210-4048-9984-202B47BB49F1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4" authorId="1" shapeId="0" xr:uid="{D604E7FA-5FA4-4B1B-BC21-25359E63BCE9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4" authorId="1" shapeId="0" xr:uid="{799AFEAD-991B-42F3-A8A9-115D10633D7B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4" authorId="1" shapeId="0" xr:uid="{D5AAB57D-156B-4F47-A6D6-07B0EE523556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44" authorId="1" shapeId="0" xr:uid="{46209C8B-A369-4EFE-AAC5-F3A22E10537F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B49" authorId="0" shapeId="0" xr:uid="{AB181E49-FA66-4F70-978A-0BD506FC899B}">
      <text>
        <r>
          <rPr>
            <sz val="10"/>
            <color rgb="FF000000"/>
            <rFont val="Tahoma"/>
            <family val="2"/>
          </rPr>
          <t>Indica la capacità di predisporre o proporre soluzioni operative funzionali all'attività lavorativa, di svolgere in autonomia il lavoro assegnato e di  ricercare gli strumenti adeguati per la realizzazione dello stesso sia esso svolto in presenza e/o a distanza</t>
        </r>
      </text>
    </comment>
    <comment ref="D49" authorId="1" shapeId="0" xr:uid="{EA1F066D-E6B3-4E4C-845A-5DDCACE43A03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49" authorId="1" shapeId="0" xr:uid="{7A40BFC3-D260-42C7-A43C-87D8BBB1E53E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49" authorId="1" shapeId="0" xr:uid="{C25C71BF-E41F-4581-9B77-153478A96FB2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1" shapeId="0" xr:uid="{2D184FC0-D0A4-4BF0-A12E-F7952F1E0FA5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1" shapeId="0" xr:uid="{D0148CF8-D9C2-4FAD-9952-C6CF6997073C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1" shapeId="0" xr:uid="{A1783FA7-10ED-4E73-9E88-DC4309EF2EDC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49" authorId="1" shapeId="0" xr:uid="{E156F3A7-6C39-4BF2-8BAD-1FC094C4EC15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B54" authorId="0" shapeId="0" xr:uid="{17898B35-375B-4CAE-9ED5-135A12CA452D}">
      <text>
        <r>
          <rPr>
            <sz val="10"/>
            <color rgb="FF000000"/>
            <rFont val="Tahoma"/>
            <family val="2"/>
          </rPr>
          <t>Denota la capacità di ricercare la qualità nella prestazione individuale, finalizzata alla qualità dei servizi collegati agli  obiettivi istituzionali</t>
        </r>
      </text>
    </comment>
    <comment ref="D54" authorId="1" shapeId="0" xr:uid="{1FD49973-4BA4-47B9-84FE-6E6600ACC90F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54" authorId="1" shapeId="0" xr:uid="{415E8FF3-7414-44B7-A8DC-5591DE8EAF1D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54" authorId="1" shapeId="0" xr:uid="{A4D8C83E-AABA-43CC-82E9-933B2638CE17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1" shapeId="0" xr:uid="{9C7F4E0F-D628-4546-84A3-7E1FF4F3028D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1" shapeId="0" xr:uid="{1502B9FA-8E6E-4152-AC2F-7FBFE2E0ED11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1" shapeId="0" xr:uid="{DCF1655A-9667-43E5-B2AD-9CFCC7350336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54" authorId="1" shapeId="0" xr:uid="{7B616051-D0D5-4B1A-9E16-D0573540E253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B59" authorId="0" shapeId="0" xr:uid="{C5C619EC-B221-499C-801C-3ACC493B4B98}">
      <text>
        <r>
          <rPr>
            <sz val="10"/>
            <color rgb="FF000000"/>
            <rFont val="Tahoma"/>
            <family val="2"/>
          </rPr>
          <t>Denota la capacità di lavorare consapevoli di contribuire al bene pubblico in evoluzione coerente con il contesto ed il tempo</t>
        </r>
      </text>
    </comment>
    <comment ref="D59" authorId="1" shapeId="0" xr:uid="{6F421F2E-EF01-487A-A9A0-E5043016D604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59" authorId="1" shapeId="0" xr:uid="{E9E1CA28-CFB9-4F70-8D51-8303CADFE239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59" authorId="1" shapeId="0" xr:uid="{00F5AF01-AC30-44C9-9F46-068E89F63A9D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9" authorId="1" shapeId="0" xr:uid="{69294B51-DB58-4F0B-998B-2F15230A5321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9" authorId="1" shapeId="0" xr:uid="{F8117E52-7857-4E72-8082-E0CB8E0AB154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9" authorId="1" shapeId="0" xr:uid="{06257673-4CA9-45FD-B0FA-599AABCD4471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59" authorId="1" shapeId="0" xr:uid="{1A4DCB53-B553-43E1-BFDD-B86DC7F0034D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 xml:space="preserve"> Passerini</author>
  </authors>
  <commentList>
    <comment ref="D31" authorId="0" shapeId="0" xr:uid="{00000000-0006-0000-0000-000001000000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 
</t>
        </r>
        <r>
          <rPr>
            <sz val="8"/>
            <color rgb="FF000000"/>
            <rFont val="Tahoma"/>
            <family val="2"/>
          </rPr>
          <t xml:space="preserve">La prestazione ha determinato un costante apporto negativo alla struttura organizzativa e/o la condotta durante l'attività lavorativa è stata oggetto di contestazioni disciplinari </t>
        </r>
      </text>
    </comment>
    <comment ref="E31" authorId="0" shapeId="0" xr:uid="{00000000-0006-0000-0000-000002000000}">
      <text>
        <r>
          <rPr>
            <b/>
            <sz val="8"/>
            <color rgb="FF000000"/>
            <rFont val="Tahoma"/>
            <family val="2"/>
          </rPr>
          <t xml:space="preserve">insoddisfacente 
</t>
        </r>
        <r>
          <rPr>
            <sz val="8"/>
            <color rgb="FF000000"/>
            <rFont val="Tahoma"/>
            <family val="2"/>
          </rPr>
          <t>La prestazione è stata caratterizzata da ripetuti atteggiamenti negativi e non collaborativi e/o la condotta durante l'attività lavorativa è stata oggetto di ripetute osservazioni/richiami durante l'anno</t>
        </r>
      </text>
    </comment>
    <comment ref="F31" authorId="0" shapeId="0" xr:uid="{00000000-0006-0000-0000-000003000000}">
      <text>
        <r>
          <rPr>
            <b/>
            <sz val="8"/>
            <color rgb="FF000000"/>
            <rFont val="Tahoma"/>
            <family val="2"/>
          </rPr>
          <t xml:space="preserve">non sufficiente 
</t>
        </r>
        <r>
          <rPr>
            <sz val="8"/>
            <color rgb="FF000000"/>
            <rFont val="Tahoma"/>
            <family val="2"/>
          </rPr>
          <t>La prestazione non è stata accettabile e ha presentato molti aspetti critici che non hanno permesso il miglioramento dell'organizzazione</t>
        </r>
      </text>
    </comment>
    <comment ref="G31" authorId="0" shapeId="0" xr:uid="{00000000-0006-0000-0000-000004000000}">
      <text>
        <r>
          <rPr>
            <b/>
            <sz val="8"/>
            <color rgb="FF000000"/>
            <rFont val="Tahoma"/>
            <family val="2"/>
          </rPr>
          <t xml:space="preserve">sufficiente </t>
        </r>
        <r>
          <rPr>
            <sz val="8"/>
            <color rgb="FF000000"/>
            <rFont val="Tahoma"/>
            <family val="2"/>
          </rPr>
          <t xml:space="preserve">La prestazione è stata accettabile, nello standard minimo della mansione assegnata, ma con rendimento non ancora adeguato alle aspettative </t>
        </r>
      </text>
    </comment>
    <comment ref="H31" authorId="0" shapeId="0" xr:uid="{00000000-0006-0000-0000-000005000000}">
      <text>
        <r>
          <rPr>
            <b/>
            <sz val="8"/>
            <color rgb="FF000000"/>
            <rFont val="Tahoma"/>
            <family val="2"/>
          </rPr>
          <t xml:space="preserve">adeguato </t>
        </r>
        <r>
          <rPr>
            <sz val="8"/>
            <color rgb="FF000000"/>
            <rFont val="Tahoma"/>
            <family val="2"/>
          </rPr>
          <t>La prestazione è stata adeguata alla mansione, pur riscontrando ambiti di miglioramento</t>
        </r>
      </text>
    </comment>
    <comment ref="I31" authorId="0" shapeId="0" xr:uid="{00000000-0006-0000-0000-000006000000}">
      <text>
        <r>
          <rPr>
            <b/>
            <sz val="8"/>
            <color rgb="FF000000"/>
            <rFont val="Tahoma"/>
            <family val="2"/>
          </rPr>
          <t xml:space="preserve">buono </t>
        </r>
        <r>
          <rPr>
            <sz val="8"/>
            <color rgb="FF000000"/>
            <rFont val="Tahoma"/>
            <family val="2"/>
          </rPr>
          <t xml:space="preserve">La prestazione è stata quantitativamente o qualitativamente buona con riscontri sul miglioramento dell’organizzazione </t>
        </r>
      </text>
    </comment>
    <comment ref="J31" authorId="0" shapeId="0" xr:uid="{00000000-0006-0000-0000-000007000000}">
      <text>
        <r>
          <rPr>
            <b/>
            <sz val="8"/>
            <color rgb="FF000000"/>
            <rFont val="Tahoma"/>
            <family val="2"/>
          </rPr>
          <t xml:space="preserve">eccellente </t>
        </r>
        <r>
          <rPr>
            <sz val="8"/>
            <color rgb="FF000000"/>
            <rFont val="Tahoma"/>
            <family val="2"/>
          </rPr>
          <t>La prestazione è stata ineccepibile ed eccellente sia sotto il profilo quantitativo che qualitativo, ed ha consentito il miglioramento dell’organizzazione</t>
        </r>
      </text>
    </comment>
    <comment ref="D34" authorId="0" shapeId="0" xr:uid="{00000000-0006-0000-0000-000008000000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 
</t>
        </r>
        <r>
          <rPr>
            <sz val="8"/>
            <color rgb="FF000000"/>
            <rFont val="Tahoma"/>
            <family val="2"/>
          </rPr>
          <t xml:space="preserve">La prestazione ha determinato un costante apporto negativo alla struttura organizzativa e/o la condotta durante l'attività lavorativa è stata oggetto di contestazioni disciplinari </t>
        </r>
      </text>
    </comment>
    <comment ref="E34" authorId="0" shapeId="0" xr:uid="{00000000-0006-0000-0000-000009000000}">
      <text>
        <r>
          <rPr>
            <b/>
            <sz val="8"/>
            <color rgb="FF000000"/>
            <rFont val="Tahoma"/>
            <family val="2"/>
          </rPr>
          <t xml:space="preserve">insoddisfacente 
</t>
        </r>
        <r>
          <rPr>
            <sz val="8"/>
            <color rgb="FF000000"/>
            <rFont val="Tahoma"/>
            <family val="2"/>
          </rPr>
          <t>La prestazione è stata caratterizzata da ripetuti atteggiamenti negativi e non collaborativi e/o la condotta durante l'attività lavorativa è stata oggetto di ripetute osservazioni/richiami durante l'anno</t>
        </r>
      </text>
    </comment>
    <comment ref="F34" authorId="0" shapeId="0" xr:uid="{00000000-0006-0000-0000-00000A000000}">
      <text>
        <r>
          <rPr>
            <b/>
            <sz val="8"/>
            <color rgb="FF000000"/>
            <rFont val="Tahoma"/>
            <family val="2"/>
          </rPr>
          <t xml:space="preserve">non sufficiente 
</t>
        </r>
        <r>
          <rPr>
            <sz val="8"/>
            <color rgb="FF000000"/>
            <rFont val="Tahoma"/>
            <family val="2"/>
          </rPr>
          <t>La prestazione non è stata accettabile e ha presentato molti aspetti critici che non hanno permesso il miglioramento dell'organizzazione</t>
        </r>
      </text>
    </comment>
    <comment ref="G34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 xml:space="preserve">sufficiente </t>
        </r>
        <r>
          <rPr>
            <sz val="8"/>
            <color rgb="FF000000"/>
            <rFont val="Tahoma"/>
            <family val="2"/>
          </rPr>
          <t xml:space="preserve">La prestazione è stata accettabile, nello standard minimo della mansione assegnata, ma con rendimento non ancora adeguato alle aspettative </t>
        </r>
      </text>
    </comment>
    <comment ref="H34" authorId="0" shapeId="0" xr:uid="{00000000-0006-0000-0000-00000C000000}">
      <text>
        <r>
          <rPr>
            <b/>
            <sz val="8"/>
            <color rgb="FF000000"/>
            <rFont val="Tahoma"/>
            <family val="2"/>
          </rPr>
          <t xml:space="preserve">adeguato </t>
        </r>
        <r>
          <rPr>
            <sz val="8"/>
            <color rgb="FF000000"/>
            <rFont val="Tahoma"/>
            <family val="2"/>
          </rPr>
          <t>La prestazione è stata adeguata alla mansione, pur riscontrando ambiti di miglioramento</t>
        </r>
      </text>
    </comment>
    <comment ref="I34" authorId="0" shapeId="0" xr:uid="{00000000-0006-0000-0000-00000D000000}">
      <text>
        <r>
          <rPr>
            <b/>
            <sz val="8"/>
            <color rgb="FF000000"/>
            <rFont val="Tahoma"/>
            <family val="2"/>
          </rPr>
          <t xml:space="preserve">buono </t>
        </r>
        <r>
          <rPr>
            <sz val="8"/>
            <color rgb="FF000000"/>
            <rFont val="Tahoma"/>
            <family val="2"/>
          </rPr>
          <t xml:space="preserve">La prestazione è stata quantitativamente o qualitativamente buona con riscontri sul miglioramento dell’organizzazione </t>
        </r>
      </text>
    </comment>
    <comment ref="J34" authorId="0" shapeId="0" xr:uid="{00000000-0006-0000-0000-00000E000000}">
      <text>
        <r>
          <rPr>
            <b/>
            <sz val="8"/>
            <color rgb="FF000000"/>
            <rFont val="Tahoma"/>
            <family val="2"/>
          </rPr>
          <t xml:space="preserve">eccellente </t>
        </r>
        <r>
          <rPr>
            <sz val="8"/>
            <color rgb="FF000000"/>
            <rFont val="Tahoma"/>
            <family val="2"/>
          </rPr>
          <t>La prestazione è stata ineccepibile ed eccellente sia sotto il profilo quantitativo che qualitativo, ed ha consentito il miglioramento dell’organizzazione</t>
        </r>
      </text>
    </comment>
    <comment ref="D37" authorId="0" shapeId="0" xr:uid="{00000000-0006-0000-0000-00000F000000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 
</t>
        </r>
        <r>
          <rPr>
            <sz val="8"/>
            <color rgb="FF000000"/>
            <rFont val="Tahoma"/>
            <family val="2"/>
          </rPr>
          <t xml:space="preserve">La prestazione ha determinato un costante apporto negativo alla struttura organizzativa e/o la condotta durante l'attività lavorativa è stata oggetto di contestazioni disciplinari </t>
        </r>
      </text>
    </comment>
    <comment ref="E37" authorId="0" shapeId="0" xr:uid="{00000000-0006-0000-0000-000010000000}">
      <text>
        <r>
          <rPr>
            <b/>
            <sz val="8"/>
            <color rgb="FF000000"/>
            <rFont val="Tahoma"/>
            <family val="2"/>
          </rPr>
          <t xml:space="preserve">insoddisfacente 
</t>
        </r>
        <r>
          <rPr>
            <sz val="8"/>
            <color rgb="FF000000"/>
            <rFont val="Tahoma"/>
            <family val="2"/>
          </rPr>
          <t>La prestazione è stata caratterizzata da ripetuti atteggiamenti negativi e non collaborativi e/o la condotta durante l'attività lavorativa è stata oggetto di ripetute osservazioni/richiami durante l'anno</t>
        </r>
      </text>
    </comment>
    <comment ref="F37" authorId="0" shapeId="0" xr:uid="{00000000-0006-0000-0000-000011000000}">
      <text>
        <r>
          <rPr>
            <b/>
            <sz val="8"/>
            <color rgb="FF000000"/>
            <rFont val="Tahoma"/>
            <family val="2"/>
          </rPr>
          <t xml:space="preserve">non sufficiente 
</t>
        </r>
        <r>
          <rPr>
            <sz val="8"/>
            <color rgb="FF000000"/>
            <rFont val="Tahoma"/>
            <family val="2"/>
          </rPr>
          <t>La prestazione non è stata accettabile e ha presentato molti aspetti critici che non hanno permesso il miglioramento dell'organizzazione</t>
        </r>
      </text>
    </comment>
    <comment ref="G37" authorId="0" shapeId="0" xr:uid="{00000000-0006-0000-0000-000012000000}">
      <text>
        <r>
          <rPr>
            <b/>
            <sz val="8"/>
            <color rgb="FF000000"/>
            <rFont val="Tahoma"/>
            <family val="2"/>
          </rPr>
          <t xml:space="preserve">sufficiente </t>
        </r>
        <r>
          <rPr>
            <sz val="8"/>
            <color rgb="FF000000"/>
            <rFont val="Tahoma"/>
            <family val="2"/>
          </rPr>
          <t xml:space="preserve">La prestazione è stata accettabile, nello standard minimo della mansione assegnata, ma con rendimento non ancora adeguato alle aspettative </t>
        </r>
      </text>
    </comment>
    <comment ref="H37" authorId="0" shapeId="0" xr:uid="{00000000-0006-0000-0000-000013000000}">
      <text>
        <r>
          <rPr>
            <b/>
            <sz val="8"/>
            <color rgb="FF000000"/>
            <rFont val="Tahoma"/>
            <family val="2"/>
          </rPr>
          <t xml:space="preserve">adeguato </t>
        </r>
        <r>
          <rPr>
            <sz val="8"/>
            <color rgb="FF000000"/>
            <rFont val="Tahoma"/>
            <family val="2"/>
          </rPr>
          <t>La prestazione è stata adeguata alla mansione, pur riscontrando ambiti di miglioramento</t>
        </r>
      </text>
    </comment>
    <comment ref="I37" authorId="0" shapeId="0" xr:uid="{00000000-0006-0000-0000-000014000000}">
      <text>
        <r>
          <rPr>
            <b/>
            <sz val="8"/>
            <color rgb="FF000000"/>
            <rFont val="Tahoma"/>
            <family val="2"/>
          </rPr>
          <t xml:space="preserve">buono </t>
        </r>
        <r>
          <rPr>
            <sz val="8"/>
            <color rgb="FF000000"/>
            <rFont val="Tahoma"/>
            <family val="2"/>
          </rPr>
          <t xml:space="preserve">La prestazione è stata quantitativamente o qualitativamente buona con riscontri sul miglioramento dell’organizzazione </t>
        </r>
      </text>
    </comment>
    <comment ref="J37" authorId="0" shapeId="0" xr:uid="{00000000-0006-0000-0000-000015000000}">
      <text>
        <r>
          <rPr>
            <b/>
            <sz val="8"/>
            <color rgb="FF000000"/>
            <rFont val="Tahoma"/>
            <family val="2"/>
          </rPr>
          <t xml:space="preserve">eccellente </t>
        </r>
        <r>
          <rPr>
            <sz val="8"/>
            <color rgb="FF000000"/>
            <rFont val="Tahoma"/>
            <family val="2"/>
          </rPr>
          <t>La prestazione è stata ineccepibile ed eccellente sia sotto il profilo quantitativo che qualitativo, ed ha consentito il miglioramento dell’organizzazione</t>
        </r>
      </text>
    </comment>
    <comment ref="B44" authorId="0" shapeId="0" xr:uid="{00000000-0006-0000-0000-000016000000}">
      <text>
        <r>
          <rPr>
            <sz val="10"/>
            <color rgb="FF000000"/>
            <rFont val="Tahoma"/>
            <family val="2"/>
          </rPr>
          <t>Denota la capacità di coinvolgimento nel gruppo di lavoro, condividendone metodi e strumenti, e operando concretamente per il raggiungimento degli obiettivi; sviluppare e mantenere relazioni positive e individuare modalità di comunicazione efficaci sia in presenza che a distanza</t>
        </r>
      </text>
    </comment>
    <comment ref="D44" authorId="1" shapeId="0" xr:uid="{076E2493-D790-4BE9-8DF6-D5D7FC920A11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44" authorId="1" shapeId="0" xr:uid="{DDC083FE-02F0-4D2D-8013-21845FEFCB7E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44" authorId="1" shapeId="0" xr:uid="{4D5CC5DB-D808-419F-8934-00FD83AF031D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4" authorId="1" shapeId="0" xr:uid="{1C0A2D01-DA6D-43E8-9CCF-4800A1D56817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4" authorId="1" shapeId="0" xr:uid="{0E83D285-7A3E-4913-86FB-8C64C68AA9A6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4" authorId="1" shapeId="0" xr:uid="{4D677DB7-A9C3-4819-BFE7-2518F05454F0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44" authorId="1" shapeId="0" xr:uid="{533921AF-0736-41F3-BD38-F9DB96C2C1BD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B49" authorId="0" shapeId="0" xr:uid="{00000000-0006-0000-0000-00001E000000}">
      <text>
        <r>
          <rPr>
            <sz val="10"/>
            <color rgb="FF000000"/>
            <rFont val="Tahoma"/>
            <family val="2"/>
          </rPr>
          <t>Indica la capacità di predisporre o proporre soluzioni operative funzionali all'attività lavorativa, di svolgere in autonomia il lavoro assegnato e di  ricercare gli strumenti adeguati per la realizzazione dello stesso sia esso svolto in presenza e/o a distanza</t>
        </r>
      </text>
    </comment>
    <comment ref="D49" authorId="1" shapeId="0" xr:uid="{1114D712-77F0-4F86-847D-8F2738DD260D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49" authorId="1" shapeId="0" xr:uid="{60BC1BFE-322D-44F1-917A-A27689F2F69F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49" authorId="1" shapeId="0" xr:uid="{CB1DA63C-B6A8-4B8E-8C61-14286C1F92C7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1" shapeId="0" xr:uid="{D245ADDF-1223-4F34-A38F-CBE2A0EE9A46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1" shapeId="0" xr:uid="{23EEBAE4-D8C9-493D-BD57-3B903809611A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1" shapeId="0" xr:uid="{BC497BAE-A8AB-42D5-85EE-DF2E236B0B41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49" authorId="1" shapeId="0" xr:uid="{998371B4-9C43-462A-B424-6477E9660168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B54" authorId="0" shapeId="0" xr:uid="{00000000-0006-0000-0000-000026000000}">
      <text>
        <r>
          <rPr>
            <sz val="10"/>
            <color rgb="FF000000"/>
            <rFont val="Tahoma"/>
            <family val="2"/>
          </rPr>
          <t>Denota la capacità di ricercare la qualità nella prestazione individuale, finalizzata alla qualità dei servizi collegati agli  obiettivi istituzionali</t>
        </r>
      </text>
    </comment>
    <comment ref="D54" authorId="1" shapeId="0" xr:uid="{C51FFD6B-A68E-4D41-A77C-06BC33F270E8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54" authorId="1" shapeId="0" xr:uid="{3F53AB47-B4D6-4468-8FDE-2F69C24E5313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54" authorId="1" shapeId="0" xr:uid="{C43824C4-D328-413C-8830-1F4FF0ECA9D2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1" shapeId="0" xr:uid="{611FFDF6-E54B-4B3A-854F-43DA4946FE0A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1" shapeId="0" xr:uid="{33301AA0-FACB-46BD-B891-62E46330C7ED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1" shapeId="0" xr:uid="{F73A7C78-F458-4DB4-B33B-49209C7D8476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54" authorId="1" shapeId="0" xr:uid="{A7171F75-6D77-4726-8176-75EB4039D5F9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B59" authorId="0" shapeId="0" xr:uid="{00000000-0006-0000-0000-00002E000000}">
      <text>
        <r>
          <rPr>
            <sz val="10"/>
            <color rgb="FF000000"/>
            <rFont val="Tahoma"/>
            <family val="2"/>
          </rPr>
          <t>Denota la capacità di lavorare consapevoli di contribuire al bene pubblico in evoluzione coerente con il contesto ed il tempo</t>
        </r>
      </text>
    </comment>
    <comment ref="D59" authorId="1" shapeId="0" xr:uid="{66FD05C0-A961-47FE-A753-EAF345144E46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59" authorId="1" shapeId="0" xr:uid="{3EFA5629-2784-4028-B792-B8F88BC2EFC9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59" authorId="1" shapeId="0" xr:uid="{2E3505B5-1F39-4350-904F-9178D444A4DC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9" authorId="1" shapeId="0" xr:uid="{4D28F7C6-BEC3-40B9-AF42-3BAB76BAB7D1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9" authorId="1" shapeId="0" xr:uid="{B39B5EAD-BC8A-4CEB-AE9C-F21DA802FAFC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9" authorId="1" shapeId="0" xr:uid="{EA34B1DB-6F62-449C-9A1B-15B383A202E0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59" authorId="1" shapeId="0" xr:uid="{7F739567-3235-448C-BD8C-15204C4C1DAE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 xml:space="preserve"> Passerini</author>
  </authors>
  <commentList>
    <comment ref="D31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 
</t>
        </r>
        <r>
          <rPr>
            <sz val="8"/>
            <color rgb="FF000000"/>
            <rFont val="Tahoma"/>
            <family val="2"/>
          </rPr>
          <t xml:space="preserve">La prestazione ha determinato un costante apporto negativo alla struttura organizzativa e/o la condotta durante l'attività lavorativa è stata oggetto di contestazioni disciplinari </t>
        </r>
      </text>
    </comment>
    <comment ref="E31" authorId="0" shapeId="0" xr:uid="{00000000-0006-0000-0100-000002000000}">
      <text>
        <r>
          <rPr>
            <b/>
            <sz val="8"/>
            <color rgb="FF000000"/>
            <rFont val="Tahoma"/>
            <family val="2"/>
          </rPr>
          <t xml:space="preserve">insoddisfacente 
</t>
        </r>
        <r>
          <rPr>
            <sz val="8"/>
            <color rgb="FF000000"/>
            <rFont val="Tahoma"/>
            <family val="2"/>
          </rPr>
          <t>La prestazione è stata caratterizzata da ripetuti atteggiamenti negativi e non collaborativi e/o la condotta durante l'attività lavorativa è stata oggetto di ripetute osservazioni/richiami durante l'anno</t>
        </r>
      </text>
    </comment>
    <comment ref="F31" authorId="0" shapeId="0" xr:uid="{00000000-0006-0000-0100-000003000000}">
      <text>
        <r>
          <rPr>
            <b/>
            <sz val="8"/>
            <color rgb="FF000000"/>
            <rFont val="Tahoma"/>
            <family val="2"/>
          </rPr>
          <t xml:space="preserve">non sufficiente 
</t>
        </r>
        <r>
          <rPr>
            <sz val="8"/>
            <color rgb="FF000000"/>
            <rFont val="Tahoma"/>
            <family val="2"/>
          </rPr>
          <t>La prestazione non è stata accettabile e ha presentato molti aspetti critici che non hanno permesso il miglioramento dell'organizzazione</t>
        </r>
      </text>
    </comment>
    <comment ref="G31" authorId="0" shapeId="0" xr:uid="{00000000-0006-0000-0100-000004000000}">
      <text>
        <r>
          <rPr>
            <b/>
            <sz val="8"/>
            <color rgb="FF000000"/>
            <rFont val="Tahoma"/>
            <family val="2"/>
          </rPr>
          <t xml:space="preserve">sufficiente </t>
        </r>
        <r>
          <rPr>
            <sz val="8"/>
            <color rgb="FF000000"/>
            <rFont val="Tahoma"/>
            <family val="2"/>
          </rPr>
          <t xml:space="preserve">La prestazione è stata accettabile, nello standard minimo della mansione assegnata, ma con rendimento non ancora adeguato alle aspettative </t>
        </r>
      </text>
    </comment>
    <comment ref="H31" authorId="0" shapeId="0" xr:uid="{00000000-0006-0000-0100-000005000000}">
      <text>
        <r>
          <rPr>
            <b/>
            <sz val="8"/>
            <color rgb="FF000000"/>
            <rFont val="Tahoma"/>
            <family val="2"/>
          </rPr>
          <t xml:space="preserve">adeguato </t>
        </r>
        <r>
          <rPr>
            <sz val="8"/>
            <color rgb="FF000000"/>
            <rFont val="Tahoma"/>
            <family val="2"/>
          </rPr>
          <t>La prestazione è stata adeguata alla mansione, pur riscontrando ambiti di miglioramento</t>
        </r>
      </text>
    </comment>
    <comment ref="I31" authorId="0" shapeId="0" xr:uid="{00000000-0006-0000-0100-000006000000}">
      <text>
        <r>
          <rPr>
            <b/>
            <sz val="8"/>
            <color rgb="FF000000"/>
            <rFont val="Tahoma"/>
            <family val="2"/>
          </rPr>
          <t xml:space="preserve">buono </t>
        </r>
        <r>
          <rPr>
            <sz val="8"/>
            <color rgb="FF000000"/>
            <rFont val="Tahoma"/>
            <family val="2"/>
          </rPr>
          <t xml:space="preserve">La prestazione è stata quantitativamente o qualitativamente buona con riscontri sul miglioramento dell’organizzazione </t>
        </r>
      </text>
    </comment>
    <comment ref="J31" authorId="0" shapeId="0" xr:uid="{00000000-0006-0000-0100-000007000000}">
      <text>
        <r>
          <rPr>
            <b/>
            <sz val="8"/>
            <color rgb="FF000000"/>
            <rFont val="Tahoma"/>
            <family val="2"/>
          </rPr>
          <t xml:space="preserve">eccellente </t>
        </r>
        <r>
          <rPr>
            <sz val="8"/>
            <color rgb="FF000000"/>
            <rFont val="Tahoma"/>
            <family val="2"/>
          </rPr>
          <t>La prestazione è stata ineccepibile ed eccellente sia sotto il profilo quantitativo che qualitativo, ed ha consentito il miglioramento dell’organizzazione</t>
        </r>
      </text>
    </comment>
    <comment ref="D34" authorId="0" shapeId="0" xr:uid="{00000000-0006-0000-0100-000008000000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 
</t>
        </r>
        <r>
          <rPr>
            <sz val="8"/>
            <color rgb="FF000000"/>
            <rFont val="Tahoma"/>
            <family val="2"/>
          </rPr>
          <t xml:space="preserve">La prestazione ha determinato un costante apporto negativo alla struttura organizzativa e/o la condotta durante l'attività lavorativa è stata oggetto di contestazioni disciplinari </t>
        </r>
      </text>
    </comment>
    <comment ref="E34" authorId="0" shapeId="0" xr:uid="{00000000-0006-0000-0100-000009000000}">
      <text>
        <r>
          <rPr>
            <b/>
            <sz val="8"/>
            <color rgb="FF000000"/>
            <rFont val="Tahoma"/>
            <family val="2"/>
          </rPr>
          <t xml:space="preserve">insoddisfacente 
</t>
        </r>
        <r>
          <rPr>
            <sz val="8"/>
            <color rgb="FF000000"/>
            <rFont val="Tahoma"/>
            <family val="2"/>
          </rPr>
          <t>La prestazione è stata caratterizzata da ripetuti atteggiamenti negativi e non collaborativi e/o la condotta durante l'attività lavorativa è stata oggetto di ripetute osservazioni/richiami durante l'anno</t>
        </r>
      </text>
    </comment>
    <comment ref="F34" authorId="0" shapeId="0" xr:uid="{00000000-0006-0000-0100-00000A000000}">
      <text>
        <r>
          <rPr>
            <b/>
            <sz val="8"/>
            <color rgb="FF000000"/>
            <rFont val="Tahoma"/>
            <family val="2"/>
          </rPr>
          <t xml:space="preserve">non sufficiente 
</t>
        </r>
        <r>
          <rPr>
            <sz val="8"/>
            <color rgb="FF000000"/>
            <rFont val="Tahoma"/>
            <family val="2"/>
          </rPr>
          <t>La prestazione non è stata accettabile e ha presentato molti aspetti critici che non hanno permesso il miglioramento dell'organizzazione</t>
        </r>
      </text>
    </comment>
    <comment ref="G34" authorId="0" shapeId="0" xr:uid="{00000000-0006-0000-0100-00000B000000}">
      <text>
        <r>
          <rPr>
            <b/>
            <sz val="8"/>
            <color rgb="FF000000"/>
            <rFont val="Tahoma"/>
            <family val="2"/>
          </rPr>
          <t xml:space="preserve">sufficiente </t>
        </r>
        <r>
          <rPr>
            <sz val="8"/>
            <color rgb="FF000000"/>
            <rFont val="Tahoma"/>
            <family val="2"/>
          </rPr>
          <t xml:space="preserve">La prestazione è stata accettabile, nello standard minimo della mansione assegnata, ma con rendimento non ancora adeguato alle aspettative </t>
        </r>
      </text>
    </comment>
    <comment ref="H34" authorId="0" shapeId="0" xr:uid="{00000000-0006-0000-0100-00000C000000}">
      <text>
        <r>
          <rPr>
            <b/>
            <sz val="8"/>
            <color rgb="FF000000"/>
            <rFont val="Tahoma"/>
            <family val="2"/>
          </rPr>
          <t xml:space="preserve">adeguato </t>
        </r>
        <r>
          <rPr>
            <sz val="8"/>
            <color rgb="FF000000"/>
            <rFont val="Tahoma"/>
            <family val="2"/>
          </rPr>
          <t>La prestazione è stata adeguata alla mansione, pur riscontrando ambiti di miglioramento</t>
        </r>
      </text>
    </comment>
    <comment ref="I34" authorId="0" shapeId="0" xr:uid="{00000000-0006-0000-0100-00000D000000}">
      <text>
        <r>
          <rPr>
            <b/>
            <sz val="8"/>
            <color rgb="FF000000"/>
            <rFont val="Tahoma"/>
            <family val="2"/>
          </rPr>
          <t xml:space="preserve">buono </t>
        </r>
        <r>
          <rPr>
            <sz val="8"/>
            <color rgb="FF000000"/>
            <rFont val="Tahoma"/>
            <family val="2"/>
          </rPr>
          <t xml:space="preserve">La prestazione è stata quantitativamente o qualitativamente buona con riscontri sul miglioramento dell’organizzazione </t>
        </r>
      </text>
    </comment>
    <comment ref="J34" authorId="0" shapeId="0" xr:uid="{00000000-0006-0000-0100-00000E000000}">
      <text>
        <r>
          <rPr>
            <b/>
            <sz val="8"/>
            <color rgb="FF000000"/>
            <rFont val="Tahoma"/>
            <family val="2"/>
          </rPr>
          <t xml:space="preserve">eccellente </t>
        </r>
        <r>
          <rPr>
            <sz val="8"/>
            <color rgb="FF000000"/>
            <rFont val="Tahoma"/>
            <family val="2"/>
          </rPr>
          <t>La prestazione è stata ineccepibile ed eccellente sia sotto il profilo quantitativo che qualitativo, ed ha consentito il miglioramento dell’organizzazione</t>
        </r>
      </text>
    </comment>
    <comment ref="D37" authorId="0" shapeId="0" xr:uid="{00000000-0006-0000-0100-00000F000000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 
</t>
        </r>
        <r>
          <rPr>
            <sz val="8"/>
            <color rgb="FF000000"/>
            <rFont val="Tahoma"/>
            <family val="2"/>
          </rPr>
          <t xml:space="preserve">La prestazione ha determinato un costante apporto negativo alla struttura organizzativa e/o la condotta durante l'attività lavorativa è stata oggetto di contestazioni disciplinari </t>
        </r>
      </text>
    </comment>
    <comment ref="E37" authorId="0" shapeId="0" xr:uid="{00000000-0006-0000-0100-000010000000}">
      <text>
        <r>
          <rPr>
            <b/>
            <sz val="8"/>
            <color rgb="FF000000"/>
            <rFont val="Tahoma"/>
            <family val="2"/>
          </rPr>
          <t xml:space="preserve">insoddisfacente 
</t>
        </r>
        <r>
          <rPr>
            <sz val="8"/>
            <color rgb="FF000000"/>
            <rFont val="Tahoma"/>
            <family val="2"/>
          </rPr>
          <t>La prestazione è stata caratterizzata da ripetuti atteggiamenti negativi e non collaborativi e/o la condotta durante l'attività lavorativa è stata oggetto di ripetute osservazioni/richiami durante l'anno</t>
        </r>
      </text>
    </comment>
    <comment ref="F37" authorId="0" shapeId="0" xr:uid="{00000000-0006-0000-0100-000011000000}">
      <text>
        <r>
          <rPr>
            <b/>
            <sz val="8"/>
            <color rgb="FF000000"/>
            <rFont val="Tahoma"/>
            <family val="2"/>
          </rPr>
          <t xml:space="preserve">non sufficiente 
</t>
        </r>
        <r>
          <rPr>
            <sz val="8"/>
            <color rgb="FF000000"/>
            <rFont val="Tahoma"/>
            <family val="2"/>
          </rPr>
          <t>La prestazione non è stata accettabile e ha presentato molti aspetti critici che non hanno permesso il miglioramento dell'organizzazione</t>
        </r>
      </text>
    </comment>
    <comment ref="G37" authorId="0" shapeId="0" xr:uid="{00000000-0006-0000-0100-000012000000}">
      <text>
        <r>
          <rPr>
            <b/>
            <sz val="8"/>
            <color rgb="FF000000"/>
            <rFont val="Tahoma"/>
            <family val="2"/>
          </rPr>
          <t xml:space="preserve">sufficiente </t>
        </r>
        <r>
          <rPr>
            <sz val="8"/>
            <color rgb="FF000000"/>
            <rFont val="Tahoma"/>
            <family val="2"/>
          </rPr>
          <t xml:space="preserve">La prestazione è stata accettabile, nello standard minimo della mansione assegnata, ma con rendimento non ancora adeguato alle aspettative </t>
        </r>
      </text>
    </comment>
    <comment ref="H37" authorId="0" shapeId="0" xr:uid="{00000000-0006-0000-0100-000013000000}">
      <text>
        <r>
          <rPr>
            <b/>
            <sz val="8"/>
            <color rgb="FF000000"/>
            <rFont val="Tahoma"/>
            <family val="2"/>
          </rPr>
          <t xml:space="preserve">adeguato </t>
        </r>
        <r>
          <rPr>
            <sz val="8"/>
            <color rgb="FF000000"/>
            <rFont val="Tahoma"/>
            <family val="2"/>
          </rPr>
          <t>La prestazione è stata adeguata alla mansione, pur riscontrando ambiti di miglioramento</t>
        </r>
      </text>
    </comment>
    <comment ref="I37" authorId="0" shapeId="0" xr:uid="{00000000-0006-0000-0100-000014000000}">
      <text>
        <r>
          <rPr>
            <b/>
            <sz val="8"/>
            <color rgb="FF000000"/>
            <rFont val="Tahoma"/>
            <family val="2"/>
          </rPr>
          <t xml:space="preserve">buono </t>
        </r>
        <r>
          <rPr>
            <sz val="8"/>
            <color rgb="FF000000"/>
            <rFont val="Tahoma"/>
            <family val="2"/>
          </rPr>
          <t xml:space="preserve">La prestazione è stata quantitativamente o qualitativamente buona con riscontri sul miglioramento dell’organizzazione </t>
        </r>
      </text>
    </comment>
    <comment ref="J37" authorId="0" shapeId="0" xr:uid="{00000000-0006-0000-0100-000015000000}">
      <text>
        <r>
          <rPr>
            <b/>
            <sz val="8"/>
            <color rgb="FF000000"/>
            <rFont val="Tahoma"/>
            <family val="2"/>
          </rPr>
          <t xml:space="preserve">eccellente </t>
        </r>
        <r>
          <rPr>
            <sz val="8"/>
            <color rgb="FF000000"/>
            <rFont val="Tahoma"/>
            <family val="2"/>
          </rPr>
          <t>La prestazione è stata ineccepibile ed eccellente sia sotto il profilo quantitativo che qualitativo, ed ha consentito il miglioramento dell’organizzazione</t>
        </r>
      </text>
    </comment>
    <comment ref="B44" authorId="0" shapeId="0" xr:uid="{00000000-0006-0000-0100-000016000000}">
      <text>
        <r>
          <rPr>
            <sz val="10"/>
            <color rgb="FF000000"/>
            <rFont val="Tahoma"/>
            <family val="2"/>
          </rPr>
          <t>Denota la capacità di coinvolgimento nel gruppo di lavoro, condividendone metodi e strumenti, e operando concretamente per il raggiungimento degli obiettivi; sviluppare e mantenere relazioni positive e individuare modalità di comunicazione efficaci sia in presenza che a distanza</t>
        </r>
      </text>
    </comment>
    <comment ref="D44" authorId="1" shapeId="0" xr:uid="{52E184B8-5358-42EE-B939-8A643E79EA04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44" authorId="1" shapeId="0" xr:uid="{2FED6550-4234-45D8-BA6B-D0F745CBD211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44" authorId="1" shapeId="0" xr:uid="{3DC00350-3198-4534-A3B8-956A12245070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4" authorId="1" shapeId="0" xr:uid="{0A8E196B-D443-4BF3-9B37-CAA88C80F7F1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4" authorId="1" shapeId="0" xr:uid="{2A5F3E01-731E-4903-965E-70B12A7040A6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4" authorId="1" shapeId="0" xr:uid="{6F3773EF-993E-480B-8ED4-E75C95E440D7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44" authorId="1" shapeId="0" xr:uid="{77C4040B-38E0-4327-AD5F-B86AFFA90BD5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B49" authorId="0" shapeId="0" xr:uid="{00000000-0006-0000-0100-00001E000000}">
      <text>
        <r>
          <rPr>
            <sz val="10"/>
            <color rgb="FF000000"/>
            <rFont val="Tahoma"/>
            <family val="2"/>
          </rPr>
          <t>Indica la capacità di predisporre o proporre soluzioni operative funzionali all'attività lavorativa, di svolgere in autonomia il lavoro assegnato e di  ricercare gli strumenti adeguati per la realizzazione dello stesso sia esso svolto in presenza e/o a distanza</t>
        </r>
      </text>
    </comment>
    <comment ref="D49" authorId="1" shapeId="0" xr:uid="{BF4D2C9B-DD69-4B18-97B7-EBEDBA6BABD2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49" authorId="1" shapeId="0" xr:uid="{48895E69-6F3F-4C66-BC8A-7CF1828626AE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49" authorId="1" shapeId="0" xr:uid="{8BC77895-D768-445E-BCE2-889755212EA2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1" shapeId="0" xr:uid="{BABE6803-27BE-4FF9-B413-679D0DFBE5B3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1" shapeId="0" xr:uid="{A486C558-6A1E-457E-B22E-E5AA10DA6319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1" shapeId="0" xr:uid="{F3A7BA35-B9F4-4D12-AD4F-507B494B90F7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49" authorId="1" shapeId="0" xr:uid="{16B1124D-59D5-44ED-A36E-AC64CAFD08A8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B54" authorId="0" shapeId="0" xr:uid="{00000000-0006-0000-0100-000026000000}">
      <text>
        <r>
          <rPr>
            <sz val="10"/>
            <color rgb="FF000000"/>
            <rFont val="Tahoma"/>
            <family val="2"/>
          </rPr>
          <t>Denota la capacità di ricercare la qualità nella prestazione individuale, finalizzata alla qualità dei servizi collegati agli  obiettivi istituzionali</t>
        </r>
      </text>
    </comment>
    <comment ref="D54" authorId="1" shapeId="0" xr:uid="{25F025B0-7C52-4E44-BBF5-E75691EC05C0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54" authorId="1" shapeId="0" xr:uid="{D3B3A320-17CD-48EE-B6C5-71D9C28ACEEF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54" authorId="1" shapeId="0" xr:uid="{041E0165-72D3-49DD-BA79-5553F18F61A3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1" shapeId="0" xr:uid="{AB9576EC-4DFC-469F-8149-A2517D33C390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1" shapeId="0" xr:uid="{08F49EC3-5EAA-40B8-ABA0-7F26725F7940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1" shapeId="0" xr:uid="{1CCBF115-F871-47BD-8B3B-CE1BA0566126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54" authorId="1" shapeId="0" xr:uid="{A848319F-CF22-41CF-AC56-9790CFE572E4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B59" authorId="0" shapeId="0" xr:uid="{00000000-0006-0000-0100-00002E000000}">
      <text>
        <r>
          <rPr>
            <sz val="10"/>
            <color rgb="FF000000"/>
            <rFont val="Tahoma"/>
            <family val="2"/>
          </rPr>
          <t>Denota la capacità di lavorare consapevoli di contribuire al bene pubblico in evoluzione coerente con il contesto ed il tempo</t>
        </r>
      </text>
    </comment>
    <comment ref="D59" authorId="1" shapeId="0" xr:uid="{BDEB327F-BC2C-4046-8165-ABAC64C300E1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59" authorId="1" shapeId="0" xr:uid="{C1ECF1AD-77C2-4764-AC62-9E4671ABD676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59" authorId="1" shapeId="0" xr:uid="{563EB34B-254F-43F0-A4F8-2EB77EA37FA2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9" authorId="1" shapeId="0" xr:uid="{925CD8E0-C260-4853-B8E5-A82C818998ED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9" authorId="1" shapeId="0" xr:uid="{70BDE5C6-F336-4167-ACA0-12E33D0FF3AD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9" authorId="1" shapeId="0" xr:uid="{6ACA30D5-A091-4E8C-BC0C-FEF778396247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59" authorId="1" shapeId="0" xr:uid="{893E3765-A969-4FC3-8D1F-B2E64A452F35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 xml:space="preserve"> Passerini</author>
  </authors>
  <commentList>
    <comment ref="D31" authorId="0" shapeId="0" xr:uid="{F68DF79A-4E4B-4585-91FF-1967E5FB5DC8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 
</t>
        </r>
        <r>
          <rPr>
            <sz val="8"/>
            <color rgb="FF000000"/>
            <rFont val="Tahoma"/>
            <family val="2"/>
          </rPr>
          <t xml:space="preserve">La prestazione ha determinato un costante apporto negativo alla struttura organizzativa e/o la condotta durante l'attività lavorativa è stata oggetto di contestazioni disciplinari </t>
        </r>
      </text>
    </comment>
    <comment ref="E31" authorId="0" shapeId="0" xr:uid="{E1B7393A-42EF-4D39-96C5-1073CE36BB0A}">
      <text>
        <r>
          <rPr>
            <b/>
            <sz val="8"/>
            <color rgb="FF000000"/>
            <rFont val="Tahoma"/>
            <family val="2"/>
          </rPr>
          <t xml:space="preserve">insoddisfacente 
</t>
        </r>
        <r>
          <rPr>
            <sz val="8"/>
            <color rgb="FF000000"/>
            <rFont val="Tahoma"/>
            <family val="2"/>
          </rPr>
          <t>La prestazione è stata caratterizzata da ripetuti atteggiamenti negativi e non collaborativi e/o la condotta durante l'attività lavorativa è stata oggetto di ripetute osservazioni/richiami durante l'anno</t>
        </r>
      </text>
    </comment>
    <comment ref="F31" authorId="0" shapeId="0" xr:uid="{6B53DF01-1D75-4636-9986-272EB407EACB}">
      <text>
        <r>
          <rPr>
            <b/>
            <sz val="8"/>
            <color rgb="FF000000"/>
            <rFont val="Tahoma"/>
            <family val="2"/>
          </rPr>
          <t xml:space="preserve">non sufficiente 
</t>
        </r>
        <r>
          <rPr>
            <sz val="8"/>
            <color rgb="FF000000"/>
            <rFont val="Tahoma"/>
            <family val="2"/>
          </rPr>
          <t>La prestazione non è stata accettabile e ha presentato molti aspetti critici che non hanno permesso il miglioramento dell'organizzazione</t>
        </r>
      </text>
    </comment>
    <comment ref="G31" authorId="0" shapeId="0" xr:uid="{337F1286-07E5-4140-8924-FEE0EF5F81F4}">
      <text>
        <r>
          <rPr>
            <b/>
            <sz val="8"/>
            <color rgb="FF000000"/>
            <rFont val="Tahoma"/>
            <family val="2"/>
          </rPr>
          <t xml:space="preserve">sufficiente </t>
        </r>
        <r>
          <rPr>
            <sz val="8"/>
            <color rgb="FF000000"/>
            <rFont val="Tahoma"/>
            <family val="2"/>
          </rPr>
          <t xml:space="preserve">La prestazione è stata accettabile, nello standard minimo della mansione assegnata, ma con rendimento non ancora adeguato alle aspettative </t>
        </r>
      </text>
    </comment>
    <comment ref="H31" authorId="0" shapeId="0" xr:uid="{9A8EE895-FAAE-44A1-816D-469117B6BC17}">
      <text>
        <r>
          <rPr>
            <b/>
            <sz val="8"/>
            <color rgb="FF000000"/>
            <rFont val="Tahoma"/>
            <family val="2"/>
          </rPr>
          <t xml:space="preserve">adeguato </t>
        </r>
        <r>
          <rPr>
            <sz val="8"/>
            <color rgb="FF000000"/>
            <rFont val="Tahoma"/>
            <family val="2"/>
          </rPr>
          <t>La prestazione è stata adeguata alla mansione, pur riscontrando ambiti di miglioramento</t>
        </r>
      </text>
    </comment>
    <comment ref="I31" authorId="0" shapeId="0" xr:uid="{70057011-2693-4607-8553-D29EF2ADD207}">
      <text>
        <r>
          <rPr>
            <b/>
            <sz val="8"/>
            <color rgb="FF000000"/>
            <rFont val="Tahoma"/>
            <family val="2"/>
          </rPr>
          <t xml:space="preserve">buono </t>
        </r>
        <r>
          <rPr>
            <sz val="8"/>
            <color rgb="FF000000"/>
            <rFont val="Tahoma"/>
            <family val="2"/>
          </rPr>
          <t xml:space="preserve">La prestazione è stata quantitativamente o qualitativamente buona con riscontri sul miglioramento dell’organizzazione </t>
        </r>
      </text>
    </comment>
    <comment ref="J31" authorId="0" shapeId="0" xr:uid="{950253EE-A454-4463-AB5C-833D0969D388}">
      <text>
        <r>
          <rPr>
            <b/>
            <sz val="8"/>
            <color rgb="FF000000"/>
            <rFont val="Tahoma"/>
            <family val="2"/>
          </rPr>
          <t xml:space="preserve">eccellente </t>
        </r>
        <r>
          <rPr>
            <sz val="8"/>
            <color rgb="FF000000"/>
            <rFont val="Tahoma"/>
            <family val="2"/>
          </rPr>
          <t>La prestazione è stata ineccepibile ed eccellente sia sotto il profilo quantitativo che qualitativo, ed ha consentito il miglioramento dell’organizzazione</t>
        </r>
      </text>
    </comment>
    <comment ref="D34" authorId="0" shapeId="0" xr:uid="{2D01E556-AF18-456C-9167-5923101962D9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 
</t>
        </r>
        <r>
          <rPr>
            <sz val="8"/>
            <color rgb="FF000000"/>
            <rFont val="Tahoma"/>
            <family val="2"/>
          </rPr>
          <t xml:space="preserve">La prestazione ha determinato un costante apporto negativo alla struttura organizzativa e/o la condotta durante l'attività lavorativa è stata oggetto di contestazioni disciplinari </t>
        </r>
      </text>
    </comment>
    <comment ref="E34" authorId="0" shapeId="0" xr:uid="{3A99A8EE-7E28-43F8-B3F6-3951766B7797}">
      <text>
        <r>
          <rPr>
            <b/>
            <sz val="8"/>
            <color rgb="FF000000"/>
            <rFont val="Tahoma"/>
            <family val="2"/>
          </rPr>
          <t xml:space="preserve">insoddisfacente 
</t>
        </r>
        <r>
          <rPr>
            <sz val="8"/>
            <color rgb="FF000000"/>
            <rFont val="Tahoma"/>
            <family val="2"/>
          </rPr>
          <t>La prestazione è stata caratterizzata da ripetuti atteggiamenti negativi e non collaborativi e/o la condotta durante l'attività lavorativa è stata oggetto di ripetute osservazioni/richiami durante l'anno</t>
        </r>
      </text>
    </comment>
    <comment ref="F34" authorId="0" shapeId="0" xr:uid="{462D6867-033A-419B-8CF5-176C0CF745D4}">
      <text>
        <r>
          <rPr>
            <b/>
            <sz val="8"/>
            <color rgb="FF000000"/>
            <rFont val="Tahoma"/>
            <family val="2"/>
          </rPr>
          <t xml:space="preserve">non sufficiente 
</t>
        </r>
        <r>
          <rPr>
            <sz val="8"/>
            <color rgb="FF000000"/>
            <rFont val="Tahoma"/>
            <family val="2"/>
          </rPr>
          <t>La prestazione non è stata accettabile e ha presentato molti aspetti critici che non hanno permesso il miglioramento dell'organizzazione</t>
        </r>
      </text>
    </comment>
    <comment ref="G34" authorId="0" shapeId="0" xr:uid="{01190AA1-7509-421D-B93B-A5BD7515BE4E}">
      <text>
        <r>
          <rPr>
            <b/>
            <sz val="8"/>
            <color rgb="FF000000"/>
            <rFont val="Tahoma"/>
            <family val="2"/>
          </rPr>
          <t xml:space="preserve">sufficiente </t>
        </r>
        <r>
          <rPr>
            <sz val="8"/>
            <color rgb="FF000000"/>
            <rFont val="Tahoma"/>
            <family val="2"/>
          </rPr>
          <t xml:space="preserve">La prestazione è stata accettabile, nello standard minimo della mansione assegnata, ma con rendimento non ancora adeguato alle aspettative </t>
        </r>
      </text>
    </comment>
    <comment ref="H34" authorId="0" shapeId="0" xr:uid="{C9D72004-81A6-443D-BB73-68E394DFEECD}">
      <text>
        <r>
          <rPr>
            <b/>
            <sz val="8"/>
            <color rgb="FF000000"/>
            <rFont val="Tahoma"/>
            <family val="2"/>
          </rPr>
          <t xml:space="preserve">adeguato </t>
        </r>
        <r>
          <rPr>
            <sz val="8"/>
            <color rgb="FF000000"/>
            <rFont val="Tahoma"/>
            <family val="2"/>
          </rPr>
          <t>La prestazione è stata adeguata alla mansione, pur riscontrando ambiti di miglioramento</t>
        </r>
      </text>
    </comment>
    <comment ref="I34" authorId="0" shapeId="0" xr:uid="{DFE1B366-23D6-4EA9-B643-7C3D418ADF21}">
      <text>
        <r>
          <rPr>
            <b/>
            <sz val="8"/>
            <color rgb="FF000000"/>
            <rFont val="Tahoma"/>
            <family val="2"/>
          </rPr>
          <t xml:space="preserve">buono </t>
        </r>
        <r>
          <rPr>
            <sz val="8"/>
            <color rgb="FF000000"/>
            <rFont val="Tahoma"/>
            <family val="2"/>
          </rPr>
          <t xml:space="preserve">La prestazione è stata quantitativamente o qualitativamente buona con riscontri sul miglioramento dell’organizzazione </t>
        </r>
      </text>
    </comment>
    <comment ref="J34" authorId="0" shapeId="0" xr:uid="{0EF38FE5-B1DE-48AD-AF6B-56F1A2E9FF13}">
      <text>
        <r>
          <rPr>
            <b/>
            <sz val="8"/>
            <color rgb="FF000000"/>
            <rFont val="Tahoma"/>
            <family val="2"/>
          </rPr>
          <t xml:space="preserve">eccellente </t>
        </r>
        <r>
          <rPr>
            <sz val="8"/>
            <color rgb="FF000000"/>
            <rFont val="Tahoma"/>
            <family val="2"/>
          </rPr>
          <t>La prestazione è stata ineccepibile ed eccellente sia sotto il profilo quantitativo che qualitativo, ed ha consentito il miglioramento dell’organizzazione</t>
        </r>
      </text>
    </comment>
    <comment ref="D37" authorId="0" shapeId="0" xr:uid="{6D9DD873-34E6-4015-881E-2CB9BC7A95DC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 
</t>
        </r>
        <r>
          <rPr>
            <sz val="8"/>
            <color rgb="FF000000"/>
            <rFont val="Tahoma"/>
            <family val="2"/>
          </rPr>
          <t xml:space="preserve">La prestazione ha determinato un costante apporto negativo alla struttura organizzativa e/o la condotta durante l'attività lavorativa è stata oggetto di contestazioni disciplinari </t>
        </r>
      </text>
    </comment>
    <comment ref="E37" authorId="0" shapeId="0" xr:uid="{8A51BD9B-E7A0-42AF-A780-D2AC358F678B}">
      <text>
        <r>
          <rPr>
            <b/>
            <sz val="8"/>
            <color rgb="FF000000"/>
            <rFont val="Tahoma"/>
            <family val="2"/>
          </rPr>
          <t xml:space="preserve">insoddisfacente 
</t>
        </r>
        <r>
          <rPr>
            <sz val="8"/>
            <color rgb="FF000000"/>
            <rFont val="Tahoma"/>
            <family val="2"/>
          </rPr>
          <t>La prestazione è stata caratterizzata da ripetuti atteggiamenti negativi e non collaborativi e/o la condotta durante l'attività lavorativa è stata oggetto di ripetute osservazioni/richiami durante l'anno</t>
        </r>
      </text>
    </comment>
    <comment ref="F37" authorId="0" shapeId="0" xr:uid="{E06C1CB0-8CBC-4820-9A84-BFB22C1B278F}">
      <text>
        <r>
          <rPr>
            <b/>
            <sz val="8"/>
            <color rgb="FF000000"/>
            <rFont val="Tahoma"/>
            <family val="2"/>
          </rPr>
          <t xml:space="preserve">non sufficiente 
</t>
        </r>
        <r>
          <rPr>
            <sz val="8"/>
            <color rgb="FF000000"/>
            <rFont val="Tahoma"/>
            <family val="2"/>
          </rPr>
          <t>La prestazione non è stata accettabile e ha presentato molti aspetti critici che non hanno permesso il miglioramento dell'organizzazione</t>
        </r>
      </text>
    </comment>
    <comment ref="G37" authorId="0" shapeId="0" xr:uid="{969CAB22-7D3D-4FA0-B683-74C672FE45D8}">
      <text>
        <r>
          <rPr>
            <b/>
            <sz val="8"/>
            <color rgb="FF000000"/>
            <rFont val="Tahoma"/>
            <family val="2"/>
          </rPr>
          <t xml:space="preserve">sufficiente </t>
        </r>
        <r>
          <rPr>
            <sz val="8"/>
            <color rgb="FF000000"/>
            <rFont val="Tahoma"/>
            <family val="2"/>
          </rPr>
          <t xml:space="preserve">La prestazione è stata accettabile, nello standard minimo della mansione assegnata, ma con rendimento non ancora adeguato alle aspettative </t>
        </r>
      </text>
    </comment>
    <comment ref="H37" authorId="0" shapeId="0" xr:uid="{BF76CF67-FA26-431E-8501-72A6F330649F}">
      <text>
        <r>
          <rPr>
            <b/>
            <sz val="8"/>
            <color rgb="FF000000"/>
            <rFont val="Tahoma"/>
            <family val="2"/>
          </rPr>
          <t xml:space="preserve">adeguato </t>
        </r>
        <r>
          <rPr>
            <sz val="8"/>
            <color rgb="FF000000"/>
            <rFont val="Tahoma"/>
            <family val="2"/>
          </rPr>
          <t>La prestazione è stata adeguata alla mansione, pur riscontrando ambiti di miglioramento</t>
        </r>
      </text>
    </comment>
    <comment ref="I37" authorId="0" shapeId="0" xr:uid="{BF81164B-0FF0-40AF-8A66-9F7C196E9257}">
      <text>
        <r>
          <rPr>
            <b/>
            <sz val="8"/>
            <color rgb="FF000000"/>
            <rFont val="Tahoma"/>
            <family val="2"/>
          </rPr>
          <t xml:space="preserve">buono </t>
        </r>
        <r>
          <rPr>
            <sz val="8"/>
            <color rgb="FF000000"/>
            <rFont val="Tahoma"/>
            <family val="2"/>
          </rPr>
          <t xml:space="preserve">La prestazione è stata quantitativamente o qualitativamente buona con riscontri sul miglioramento dell’organizzazione </t>
        </r>
      </text>
    </comment>
    <comment ref="J37" authorId="0" shapeId="0" xr:uid="{74C16453-A3FB-4D05-BE1B-A30C601A931A}">
      <text>
        <r>
          <rPr>
            <b/>
            <sz val="8"/>
            <color rgb="FF000000"/>
            <rFont val="Tahoma"/>
            <family val="2"/>
          </rPr>
          <t xml:space="preserve">eccellente </t>
        </r>
        <r>
          <rPr>
            <sz val="8"/>
            <color rgb="FF000000"/>
            <rFont val="Tahoma"/>
            <family val="2"/>
          </rPr>
          <t>La prestazione è stata ineccepibile ed eccellente sia sotto il profilo quantitativo che qualitativo, ed ha consentito il miglioramento dell’organizzazione</t>
        </r>
      </text>
    </comment>
    <comment ref="B44" authorId="0" shapeId="0" xr:uid="{B0E427DF-3C85-4940-9307-48391C238C2F}">
      <text>
        <r>
          <rPr>
            <sz val="10"/>
            <color rgb="FF000000"/>
            <rFont val="Tahoma"/>
            <family val="2"/>
          </rPr>
          <t>Denota la capacità di coinvolgimento nel gruppo di lavoro, condividendone metodi e strumenti, e operando concretamente per il raggiungimento degli obiettivi; sviluppare e mantenere relazioni positive e individuare modalità di comunicazione efficaci sia in presenza che a distanza</t>
        </r>
      </text>
    </comment>
    <comment ref="D44" authorId="1" shapeId="0" xr:uid="{C8C608D6-1553-4189-87B1-342F7A706FF1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44" authorId="1" shapeId="0" xr:uid="{923AFAF9-9BAE-44C9-A212-D7E75D1AC930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44" authorId="1" shapeId="0" xr:uid="{A3B6EEEF-AF1A-4710-A267-215E50F4532F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4" authorId="1" shapeId="0" xr:uid="{D0A06938-AEAA-47A9-B3E8-ED9A34FB9B89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4" authorId="1" shapeId="0" xr:uid="{6534CEC5-41D6-4772-97A1-775EEDDDFEC1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4" authorId="1" shapeId="0" xr:uid="{96B88153-A798-4719-A3BC-5CC04376C9F8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44" authorId="1" shapeId="0" xr:uid="{32B9A0FD-C45C-49B6-ADEA-EBDCD0A96A9D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B49" authorId="0" shapeId="0" xr:uid="{BE082C61-0881-4B4C-B0D1-6523EF498076}">
      <text>
        <r>
          <rPr>
            <sz val="10"/>
            <color rgb="FF000000"/>
            <rFont val="Tahoma"/>
            <family val="2"/>
          </rPr>
          <t>Indica la capacità di predisporre o proporre soluzioni operative funzionali all'attività lavorativa, di svolgere in autonomia il lavoro assegnato e di  ricercare gli strumenti adeguati per la realizzazione dello stesso sia esso svolto in presenza e/o a distanza</t>
        </r>
      </text>
    </comment>
    <comment ref="D49" authorId="1" shapeId="0" xr:uid="{1B553375-79C2-4F8B-8844-CCBF9E23C3FC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49" authorId="1" shapeId="0" xr:uid="{9DD06510-5A44-4821-A265-94EDB7FC95F1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49" authorId="1" shapeId="0" xr:uid="{8A640E8C-0960-4C58-92AC-C5670B33F05F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1" shapeId="0" xr:uid="{EDF6B168-4C22-413B-B3F9-5C291AC1924F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1" shapeId="0" xr:uid="{9283CBC0-5D5B-45AD-B7A7-900560F66D31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1" shapeId="0" xr:uid="{36E74265-C20F-47D3-99AA-C49DA01B5156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49" authorId="1" shapeId="0" xr:uid="{13A52E3E-A28C-4D60-84FD-20D58CAD10CC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B54" authorId="0" shapeId="0" xr:uid="{FDC7073D-8CCC-4BBD-A0FC-13EAD9A6B471}">
      <text>
        <r>
          <rPr>
            <sz val="10"/>
            <color rgb="FF000000"/>
            <rFont val="Tahoma"/>
            <family val="2"/>
          </rPr>
          <t>Denota la capacità di ricercare la qualità nella prestazione individuale, finalizzata alla qualità dei servizi collegati agli  obiettivi istituzionali</t>
        </r>
      </text>
    </comment>
    <comment ref="D54" authorId="1" shapeId="0" xr:uid="{CBC9CA83-3F56-44D7-BC70-0D1F7DCFDAA9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54" authorId="1" shapeId="0" xr:uid="{E1B91F6A-5248-4BD6-BD2C-02B649C3532F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54" authorId="1" shapeId="0" xr:uid="{86261D03-64F3-4821-A317-DBAE0D1D6D8F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1" shapeId="0" xr:uid="{6CCC79DC-285F-449A-A9B2-72896BF86FA2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1" shapeId="0" xr:uid="{D3C7F64E-54AF-45C4-9B79-4BD9BA0E6F9D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1" shapeId="0" xr:uid="{1811204B-7C0E-4B24-862A-FACE6CCF3534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54" authorId="1" shapeId="0" xr:uid="{B372FB7B-6826-425E-8FCE-F6B8B2C9424C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B59" authorId="0" shapeId="0" xr:uid="{86CF131A-7382-4748-A21B-C45486EB5970}">
      <text>
        <r>
          <rPr>
            <sz val="10"/>
            <color rgb="FF000000"/>
            <rFont val="Tahoma"/>
            <family val="2"/>
          </rPr>
          <t>Denota la capacità di lavorare consapevoli di contribuire al bene pubblico in evoluzione coerente con il contesto ed il tempo</t>
        </r>
      </text>
    </comment>
    <comment ref="D59" authorId="1" shapeId="0" xr:uid="{CE814F8A-B52B-4167-A56A-C1F3EA9F1F97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59" authorId="1" shapeId="0" xr:uid="{A3E6BFE0-0A70-4809-BBF0-545B5C6E1A41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59" authorId="1" shapeId="0" xr:uid="{939CEA66-A6B8-4545-B7D6-5426393818B8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9" authorId="1" shapeId="0" xr:uid="{8A03C80D-452F-4991-8E39-31F442E135DF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9" authorId="1" shapeId="0" xr:uid="{A546B3EA-9F4E-45E2-B3DA-CF77D7EA59EF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9" authorId="1" shapeId="0" xr:uid="{D4CF3272-D8E5-4A84-A5B3-A84DFDF80911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59" authorId="1" shapeId="0" xr:uid="{EA68588C-06B6-4B9F-A920-E925A94054FA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 xml:space="preserve"> Passerini</author>
  </authors>
  <commentList>
    <comment ref="D31" authorId="0" shapeId="0" xr:uid="{00000000-0006-0000-0200-000001000000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 
</t>
        </r>
        <r>
          <rPr>
            <sz val="8"/>
            <color rgb="FF000000"/>
            <rFont val="Tahoma"/>
            <family val="2"/>
          </rPr>
          <t xml:space="preserve">La prestazione ha determinato un costante apporto negativo alla struttura organizzativa e/o la condotta durante l'attività lavorativa è stata oggetto di contestazioni disciplinari </t>
        </r>
      </text>
    </comment>
    <comment ref="E31" authorId="0" shapeId="0" xr:uid="{00000000-0006-0000-0200-000002000000}">
      <text>
        <r>
          <rPr>
            <b/>
            <sz val="8"/>
            <color rgb="FF000000"/>
            <rFont val="Tahoma"/>
            <family val="2"/>
          </rPr>
          <t xml:space="preserve">insoddisfacente 
</t>
        </r>
        <r>
          <rPr>
            <sz val="8"/>
            <color rgb="FF000000"/>
            <rFont val="Tahoma"/>
            <family val="2"/>
          </rPr>
          <t>La prestazione è stata caratterizzata da ripetuti atteggiamenti negativi e non collaborativi e/o la condotta durante l'attività lavorativa è stata oggetto di ripetute osservazioni/richiami durante l'anno</t>
        </r>
      </text>
    </comment>
    <comment ref="F31" authorId="0" shapeId="0" xr:uid="{00000000-0006-0000-0200-000003000000}">
      <text>
        <r>
          <rPr>
            <b/>
            <sz val="8"/>
            <color rgb="FF000000"/>
            <rFont val="Tahoma"/>
            <family val="2"/>
          </rPr>
          <t xml:space="preserve">non sufficiente 
</t>
        </r>
        <r>
          <rPr>
            <sz val="8"/>
            <color rgb="FF000000"/>
            <rFont val="Tahoma"/>
            <family val="2"/>
          </rPr>
          <t>La prestazione non è stata accettabile e ha presentato molti aspetti critici che non hanno permesso il miglioramento dell'organizzazione</t>
        </r>
      </text>
    </comment>
    <comment ref="G31" authorId="0" shapeId="0" xr:uid="{00000000-0006-0000-0200-000004000000}">
      <text>
        <r>
          <rPr>
            <b/>
            <sz val="8"/>
            <color rgb="FF000000"/>
            <rFont val="Tahoma"/>
            <family val="2"/>
          </rPr>
          <t xml:space="preserve">sufficiente </t>
        </r>
        <r>
          <rPr>
            <sz val="8"/>
            <color rgb="FF000000"/>
            <rFont val="Tahoma"/>
            <family val="2"/>
          </rPr>
          <t xml:space="preserve">La prestazione è stata accettabile, nello standard minimo della mansione assegnata, ma con rendimento non ancora adeguato alle aspettative </t>
        </r>
      </text>
    </comment>
    <comment ref="H31" authorId="0" shapeId="0" xr:uid="{00000000-0006-0000-0200-000005000000}">
      <text>
        <r>
          <rPr>
            <b/>
            <sz val="8"/>
            <color rgb="FF000000"/>
            <rFont val="Tahoma"/>
            <family val="2"/>
          </rPr>
          <t xml:space="preserve">adeguato </t>
        </r>
        <r>
          <rPr>
            <sz val="8"/>
            <color rgb="FF000000"/>
            <rFont val="Tahoma"/>
            <family val="2"/>
          </rPr>
          <t>La prestazione è stata adeguata alla mansione, pur riscontrando ambiti di miglioramento</t>
        </r>
      </text>
    </comment>
    <comment ref="I31" authorId="0" shapeId="0" xr:uid="{00000000-0006-0000-0200-000006000000}">
      <text>
        <r>
          <rPr>
            <b/>
            <sz val="8"/>
            <color rgb="FF000000"/>
            <rFont val="Tahoma"/>
            <family val="2"/>
          </rPr>
          <t xml:space="preserve">buono </t>
        </r>
        <r>
          <rPr>
            <sz val="8"/>
            <color rgb="FF000000"/>
            <rFont val="Tahoma"/>
            <family val="2"/>
          </rPr>
          <t xml:space="preserve">La prestazione è stata quantitativamente o qualitativamente buona con riscontri sul miglioramento dell’organizzazione </t>
        </r>
      </text>
    </comment>
    <comment ref="J31" authorId="0" shapeId="0" xr:uid="{00000000-0006-0000-0200-000007000000}">
      <text>
        <r>
          <rPr>
            <b/>
            <sz val="8"/>
            <color rgb="FF000000"/>
            <rFont val="Tahoma"/>
            <family val="2"/>
          </rPr>
          <t xml:space="preserve">eccellente </t>
        </r>
        <r>
          <rPr>
            <sz val="8"/>
            <color rgb="FF000000"/>
            <rFont val="Tahoma"/>
            <family val="2"/>
          </rPr>
          <t>La prestazione è stata ineccepibile ed eccellente sia sotto il profilo quantitativo che qualitativo, ed ha consentito il miglioramento dell’organizzazione</t>
        </r>
      </text>
    </comment>
    <comment ref="D34" authorId="0" shapeId="0" xr:uid="{00000000-0006-0000-0200-000008000000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 
</t>
        </r>
        <r>
          <rPr>
            <sz val="8"/>
            <color rgb="FF000000"/>
            <rFont val="Tahoma"/>
            <family val="2"/>
          </rPr>
          <t xml:space="preserve">La prestazione ha determinato un costante apporto negativo alla struttura organizzativa e/o la condotta durante l'attività lavorativa è stata oggetto di contestazioni disciplinari </t>
        </r>
      </text>
    </comment>
    <comment ref="E34" authorId="0" shapeId="0" xr:uid="{00000000-0006-0000-0200-000009000000}">
      <text>
        <r>
          <rPr>
            <b/>
            <sz val="8"/>
            <color rgb="FF000000"/>
            <rFont val="Tahoma"/>
            <family val="2"/>
          </rPr>
          <t xml:space="preserve">insoddisfacente 
</t>
        </r>
        <r>
          <rPr>
            <sz val="8"/>
            <color rgb="FF000000"/>
            <rFont val="Tahoma"/>
            <family val="2"/>
          </rPr>
          <t>La prestazione è stata caratterizzata da ripetuti atteggiamenti negativi e non collaborativi e/o la condotta durante l'attività lavorativa è stata oggetto di ripetute osservazioni/richiami durante l'anno</t>
        </r>
      </text>
    </comment>
    <comment ref="F34" authorId="0" shapeId="0" xr:uid="{00000000-0006-0000-0200-00000A000000}">
      <text>
        <r>
          <rPr>
            <b/>
            <sz val="8"/>
            <color rgb="FF000000"/>
            <rFont val="Tahoma"/>
            <family val="2"/>
          </rPr>
          <t xml:space="preserve">non sufficiente 
</t>
        </r>
        <r>
          <rPr>
            <sz val="8"/>
            <color rgb="FF000000"/>
            <rFont val="Tahoma"/>
            <family val="2"/>
          </rPr>
          <t>La prestazione non è stata accettabile e ha presentato molti aspetti critici che non hanno permesso il miglioramento dell'organizzazione</t>
        </r>
      </text>
    </comment>
    <comment ref="G34" authorId="0" shapeId="0" xr:uid="{00000000-0006-0000-0200-00000B000000}">
      <text>
        <r>
          <rPr>
            <b/>
            <sz val="8"/>
            <color rgb="FF000000"/>
            <rFont val="Tahoma"/>
            <family val="2"/>
          </rPr>
          <t xml:space="preserve">sufficiente </t>
        </r>
        <r>
          <rPr>
            <sz val="8"/>
            <color rgb="FF000000"/>
            <rFont val="Tahoma"/>
            <family val="2"/>
          </rPr>
          <t xml:space="preserve">La prestazione è stata accettabile, nello standard minimo della mansione assegnata, ma con rendimento non ancora adeguato alle aspettative </t>
        </r>
      </text>
    </comment>
    <comment ref="H34" authorId="0" shapeId="0" xr:uid="{00000000-0006-0000-0200-00000C000000}">
      <text>
        <r>
          <rPr>
            <b/>
            <sz val="8"/>
            <color rgb="FF000000"/>
            <rFont val="Tahoma"/>
            <family val="2"/>
          </rPr>
          <t xml:space="preserve">adeguato </t>
        </r>
        <r>
          <rPr>
            <sz val="8"/>
            <color rgb="FF000000"/>
            <rFont val="Tahoma"/>
            <family val="2"/>
          </rPr>
          <t>La prestazione è stata adeguata alla mansione, pur riscontrando ambiti di miglioramento</t>
        </r>
      </text>
    </comment>
    <comment ref="I34" authorId="0" shapeId="0" xr:uid="{00000000-0006-0000-0200-00000D000000}">
      <text>
        <r>
          <rPr>
            <b/>
            <sz val="8"/>
            <color rgb="FF000000"/>
            <rFont val="Tahoma"/>
            <family val="2"/>
          </rPr>
          <t xml:space="preserve">buono </t>
        </r>
        <r>
          <rPr>
            <sz val="8"/>
            <color rgb="FF000000"/>
            <rFont val="Tahoma"/>
            <family val="2"/>
          </rPr>
          <t xml:space="preserve">La prestazione è stata quantitativamente o qualitativamente buona con riscontri sul miglioramento dell’organizzazione </t>
        </r>
      </text>
    </comment>
    <comment ref="J34" authorId="0" shapeId="0" xr:uid="{00000000-0006-0000-0200-00000E000000}">
      <text>
        <r>
          <rPr>
            <b/>
            <sz val="8"/>
            <color rgb="FF000000"/>
            <rFont val="Tahoma"/>
            <family val="2"/>
          </rPr>
          <t xml:space="preserve">eccellente </t>
        </r>
        <r>
          <rPr>
            <sz val="8"/>
            <color rgb="FF000000"/>
            <rFont val="Tahoma"/>
            <family val="2"/>
          </rPr>
          <t>La prestazione è stata ineccepibile ed eccellente sia sotto il profilo quantitativo che qualitativo, ed ha consentito il miglioramento dell’organizzazione</t>
        </r>
      </text>
    </comment>
    <comment ref="D37" authorId="0" shapeId="0" xr:uid="{00000000-0006-0000-0200-00000F000000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 
</t>
        </r>
        <r>
          <rPr>
            <sz val="8"/>
            <color rgb="FF000000"/>
            <rFont val="Tahoma"/>
            <family val="2"/>
          </rPr>
          <t xml:space="preserve">La prestazione ha determinato un costante apporto negativo alla struttura organizzativa e/o la condotta durante l'attività lavorativa è stata oggetto di contestazioni disciplinari </t>
        </r>
      </text>
    </comment>
    <comment ref="E37" authorId="0" shapeId="0" xr:uid="{00000000-0006-0000-0200-000010000000}">
      <text>
        <r>
          <rPr>
            <b/>
            <sz val="8"/>
            <color rgb="FF000000"/>
            <rFont val="Tahoma"/>
            <family val="2"/>
          </rPr>
          <t xml:space="preserve">insoddisfacente 
</t>
        </r>
        <r>
          <rPr>
            <sz val="8"/>
            <color rgb="FF000000"/>
            <rFont val="Tahoma"/>
            <family val="2"/>
          </rPr>
          <t>La prestazione è stata caratterizzata da ripetuti atteggiamenti negativi e non collaborativi e/o la condotta durante l'attività lavorativa è stata oggetto di ripetute osservazioni/richiami durante l'anno</t>
        </r>
      </text>
    </comment>
    <comment ref="F37" authorId="0" shapeId="0" xr:uid="{00000000-0006-0000-0200-000011000000}">
      <text>
        <r>
          <rPr>
            <b/>
            <sz val="8"/>
            <color rgb="FF000000"/>
            <rFont val="Tahoma"/>
            <family val="2"/>
          </rPr>
          <t xml:space="preserve">non sufficiente 
</t>
        </r>
        <r>
          <rPr>
            <sz val="8"/>
            <color rgb="FF000000"/>
            <rFont val="Tahoma"/>
            <family val="2"/>
          </rPr>
          <t>La prestazione non è stata accettabile e ha presentato molti aspetti critici che non hanno permesso il miglioramento dell'organizzazione</t>
        </r>
      </text>
    </comment>
    <comment ref="G37" authorId="0" shapeId="0" xr:uid="{00000000-0006-0000-0200-000012000000}">
      <text>
        <r>
          <rPr>
            <b/>
            <sz val="8"/>
            <color rgb="FF000000"/>
            <rFont val="Tahoma"/>
            <family val="2"/>
          </rPr>
          <t xml:space="preserve">sufficiente </t>
        </r>
        <r>
          <rPr>
            <sz val="8"/>
            <color rgb="FF000000"/>
            <rFont val="Tahoma"/>
            <family val="2"/>
          </rPr>
          <t xml:space="preserve">La prestazione è stata accettabile, nello standard minimo della mansione assegnata, ma con rendimento non ancora adeguato alle aspettative </t>
        </r>
      </text>
    </comment>
    <comment ref="H37" authorId="0" shapeId="0" xr:uid="{00000000-0006-0000-0200-000013000000}">
      <text>
        <r>
          <rPr>
            <b/>
            <sz val="8"/>
            <color rgb="FF000000"/>
            <rFont val="Tahoma"/>
            <family val="2"/>
          </rPr>
          <t xml:space="preserve">adeguato </t>
        </r>
        <r>
          <rPr>
            <sz val="8"/>
            <color rgb="FF000000"/>
            <rFont val="Tahoma"/>
            <family val="2"/>
          </rPr>
          <t>La prestazione è stata adeguata alla mansione, pur riscontrando ambiti di miglioramento</t>
        </r>
      </text>
    </comment>
    <comment ref="I37" authorId="0" shapeId="0" xr:uid="{00000000-0006-0000-0200-000014000000}">
      <text>
        <r>
          <rPr>
            <b/>
            <sz val="8"/>
            <color rgb="FF000000"/>
            <rFont val="Tahoma"/>
            <family val="2"/>
          </rPr>
          <t xml:space="preserve">buono </t>
        </r>
        <r>
          <rPr>
            <sz val="8"/>
            <color rgb="FF000000"/>
            <rFont val="Tahoma"/>
            <family val="2"/>
          </rPr>
          <t xml:space="preserve">La prestazione è stata quantitativamente o qualitativamente buona con riscontri sul miglioramento dell’organizzazione </t>
        </r>
      </text>
    </comment>
    <comment ref="J37" authorId="0" shapeId="0" xr:uid="{00000000-0006-0000-0200-000015000000}">
      <text>
        <r>
          <rPr>
            <b/>
            <sz val="8"/>
            <color rgb="FF000000"/>
            <rFont val="Tahoma"/>
            <family val="2"/>
          </rPr>
          <t xml:space="preserve">eccellente </t>
        </r>
        <r>
          <rPr>
            <sz val="8"/>
            <color rgb="FF000000"/>
            <rFont val="Tahoma"/>
            <family val="2"/>
          </rPr>
          <t>La prestazione è stata ineccepibile ed eccellente sia sotto il profilo quantitativo che qualitativo, ed ha consentito il miglioramento dell’organizzazione</t>
        </r>
      </text>
    </comment>
    <comment ref="B44" authorId="0" shapeId="0" xr:uid="{00000000-0006-0000-0200-000016000000}">
      <text>
        <r>
          <rPr>
            <sz val="10"/>
            <color rgb="FF000000"/>
            <rFont val="Tahoma"/>
            <family val="2"/>
          </rPr>
          <t>Denota la capacità di coinvolgimento nel gruppo di lavoro, condividendone metodi e strumenti, e operando concretamente per il raggiungimento degli obiettivi; sviluppare e mantenere relazioni positive e individuare modalità di comunicazione efficaci sia in presenza che a distanza</t>
        </r>
      </text>
    </comment>
    <comment ref="D44" authorId="1" shapeId="0" xr:uid="{8AF9201E-DF40-474D-998E-F4F65346DF12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44" authorId="1" shapeId="0" xr:uid="{84BC5FEA-7FDE-4E50-AD02-268A2363DE8D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44" authorId="1" shapeId="0" xr:uid="{0BB38892-EDA5-43AE-A12D-D1D1363B4B4B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4" authorId="1" shapeId="0" xr:uid="{3915A559-007F-44F9-9739-3224B1D302C0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4" authorId="1" shapeId="0" xr:uid="{3658AF03-F10D-43D2-8066-29555E72DD99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4" authorId="1" shapeId="0" xr:uid="{0BC2FA2C-C6A0-46FE-A7DE-429CE463185A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44" authorId="1" shapeId="0" xr:uid="{968E1A76-A12E-4066-887A-47AB17B0ECA6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B49" authorId="0" shapeId="0" xr:uid="{00000000-0006-0000-0200-00001E000000}">
      <text>
        <r>
          <rPr>
            <sz val="10"/>
            <color rgb="FF000000"/>
            <rFont val="Tahoma"/>
            <family val="2"/>
          </rPr>
          <t>Indica la capacità di predisporre o proporre soluzioni operative funzionali all'attività lavorativa, di svolgere in autonomia il lavoro assegnato e di  ricercare gli strumenti adeguati per la realizzazione dello stesso sia esso svolto in presenza e/o a distanza</t>
        </r>
      </text>
    </comment>
    <comment ref="D49" authorId="1" shapeId="0" xr:uid="{521B2E5D-F403-4B4C-B97A-1AB477CC5CB1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49" authorId="1" shapeId="0" xr:uid="{B52BBA2F-82A7-42EB-AF7F-39DAEE0ED345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49" authorId="1" shapeId="0" xr:uid="{2B1B0BE9-BF25-484E-AF93-302F58364285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1" shapeId="0" xr:uid="{DA0E38D0-B540-4C11-8388-FF4C48B6844A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1" shapeId="0" xr:uid="{CA0328EC-6E75-4541-BA55-4502D97B049A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1" shapeId="0" xr:uid="{4406A306-D188-4BC0-BA09-026222D3A1F6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49" authorId="1" shapeId="0" xr:uid="{D43245CE-CE8B-4633-A471-D7362435FF67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B54" authorId="0" shapeId="0" xr:uid="{00000000-0006-0000-0200-000026000000}">
      <text>
        <r>
          <rPr>
            <sz val="10"/>
            <color rgb="FF000000"/>
            <rFont val="Tahoma"/>
            <family val="2"/>
          </rPr>
          <t>Denota la capacità di ricercare la qualità nella prestazione individuale, finalizzata alla qualità dei servizi collegati agli  obiettivi istituzionali</t>
        </r>
      </text>
    </comment>
    <comment ref="D54" authorId="1" shapeId="0" xr:uid="{692B660C-6323-4C14-A008-A35046308DF5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54" authorId="1" shapeId="0" xr:uid="{B48889F7-31EE-4617-981A-5B4BA43C92A0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54" authorId="1" shapeId="0" xr:uid="{23EB4B6A-7850-40C5-B5DD-475EA95FD56A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1" shapeId="0" xr:uid="{30098D99-3AC9-44D6-9DDE-F954BD48B3A1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1" shapeId="0" xr:uid="{51806C5B-1D7B-4E1F-ACA1-EFDA40710671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1" shapeId="0" xr:uid="{64F1336B-005F-4CBE-9A3F-8B8E903DE952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54" authorId="1" shapeId="0" xr:uid="{E209923E-248E-414C-8941-615635CD9B21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B59" authorId="0" shapeId="0" xr:uid="{00000000-0006-0000-0200-00002E000000}">
      <text>
        <r>
          <rPr>
            <sz val="10"/>
            <color rgb="FF000000"/>
            <rFont val="Tahoma"/>
            <family val="2"/>
          </rPr>
          <t>Denota la capacità di lavorare consapevoli di contribuire al bene pubblico in evoluzione coerente con il contesto ed il tempo</t>
        </r>
      </text>
    </comment>
    <comment ref="D59" authorId="1" shapeId="0" xr:uid="{1416BD02-428F-4CD0-BB70-29015FBB272A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59" authorId="1" shapeId="0" xr:uid="{369B4271-6CB3-4A61-A052-6D38B5EAAB80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59" authorId="1" shapeId="0" xr:uid="{FE51AF15-B387-47EC-8022-B7F05C5E21F0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9" authorId="1" shapeId="0" xr:uid="{985CAAB0-4C01-411E-8202-23A49ACB686F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9" authorId="1" shapeId="0" xr:uid="{C3154ACF-691A-4958-9EAA-D5A470E0DF39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9" authorId="1" shapeId="0" xr:uid="{E797F04F-BBD2-4785-89EF-71E17F81D060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59" authorId="1" shapeId="0" xr:uid="{D63F4D7D-1C82-4801-8D2C-FE66A6B4713B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 xml:space="preserve"> Passerini</author>
  </authors>
  <commentList>
    <comment ref="D31" authorId="0" shapeId="0" xr:uid="{00000000-0006-0000-0400-000001000000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 
</t>
        </r>
        <r>
          <rPr>
            <sz val="8"/>
            <color rgb="FF000000"/>
            <rFont val="Tahoma"/>
            <family val="2"/>
          </rPr>
          <t xml:space="preserve">La prestazione ha determinato un costante apporto negativo alla struttura organizzativa e/o la condotta durante l'attività lavorativa è stata oggetto di contestazioni disciplinari </t>
        </r>
      </text>
    </comment>
    <comment ref="E31" authorId="0" shapeId="0" xr:uid="{00000000-0006-0000-0400-000002000000}">
      <text>
        <r>
          <rPr>
            <b/>
            <sz val="8"/>
            <color rgb="FF000000"/>
            <rFont val="Tahoma"/>
            <family val="2"/>
          </rPr>
          <t xml:space="preserve">insoddisfacente 
</t>
        </r>
        <r>
          <rPr>
            <sz val="8"/>
            <color rgb="FF000000"/>
            <rFont val="Tahoma"/>
            <family val="2"/>
          </rPr>
          <t>La prestazione è stata caratterizzata da ripetuti atteggiamenti negativi e non collaborativi e/o la condotta durante l'attività lavorativa è stata oggetto di ripetute osservazioni/richiami durante l'anno</t>
        </r>
      </text>
    </comment>
    <comment ref="F31" authorId="0" shapeId="0" xr:uid="{00000000-0006-0000-0400-000003000000}">
      <text>
        <r>
          <rPr>
            <b/>
            <sz val="8"/>
            <color rgb="FF000000"/>
            <rFont val="Tahoma"/>
            <family val="2"/>
          </rPr>
          <t xml:space="preserve">non sufficiente 
</t>
        </r>
        <r>
          <rPr>
            <sz val="8"/>
            <color rgb="FF000000"/>
            <rFont val="Tahoma"/>
            <family val="2"/>
          </rPr>
          <t>La prestazione non è stata accettabile e ha presentato molti aspetti critici che non hanno permesso il miglioramento dell'organizzazione</t>
        </r>
      </text>
    </comment>
    <comment ref="G31" authorId="0" shapeId="0" xr:uid="{00000000-0006-0000-0400-000004000000}">
      <text>
        <r>
          <rPr>
            <b/>
            <sz val="8"/>
            <color rgb="FF000000"/>
            <rFont val="Tahoma"/>
            <family val="2"/>
          </rPr>
          <t xml:space="preserve">sufficiente </t>
        </r>
        <r>
          <rPr>
            <sz val="8"/>
            <color rgb="FF000000"/>
            <rFont val="Tahoma"/>
            <family val="2"/>
          </rPr>
          <t xml:space="preserve">La prestazione è stata accettabile, nello standard minimo della mansione assegnata, ma con rendimento non ancora adeguato alle aspettative </t>
        </r>
      </text>
    </comment>
    <comment ref="H31" authorId="0" shapeId="0" xr:uid="{00000000-0006-0000-0400-000005000000}">
      <text>
        <r>
          <rPr>
            <b/>
            <sz val="8"/>
            <color rgb="FF000000"/>
            <rFont val="Tahoma"/>
            <family val="2"/>
          </rPr>
          <t xml:space="preserve">adeguato </t>
        </r>
        <r>
          <rPr>
            <sz val="8"/>
            <color rgb="FF000000"/>
            <rFont val="Tahoma"/>
            <family val="2"/>
          </rPr>
          <t>La prestazione è stata adeguata alla mansione, pur riscontrando ambiti di miglioramento</t>
        </r>
      </text>
    </comment>
    <comment ref="I31" authorId="0" shapeId="0" xr:uid="{00000000-0006-0000-0400-000006000000}">
      <text>
        <r>
          <rPr>
            <b/>
            <sz val="8"/>
            <color rgb="FF000000"/>
            <rFont val="Tahoma"/>
            <family val="2"/>
          </rPr>
          <t xml:space="preserve">buono </t>
        </r>
        <r>
          <rPr>
            <sz val="8"/>
            <color rgb="FF000000"/>
            <rFont val="Tahoma"/>
            <family val="2"/>
          </rPr>
          <t xml:space="preserve">La prestazione è stata quantitativamente o qualitativamente buona con riscontri sul miglioramento dell’organizzazione </t>
        </r>
      </text>
    </comment>
    <comment ref="J31" authorId="0" shapeId="0" xr:uid="{00000000-0006-0000-0400-000007000000}">
      <text>
        <r>
          <rPr>
            <b/>
            <sz val="8"/>
            <color rgb="FF000000"/>
            <rFont val="Tahoma"/>
            <family val="2"/>
          </rPr>
          <t xml:space="preserve">eccellente </t>
        </r>
        <r>
          <rPr>
            <sz val="8"/>
            <color rgb="FF000000"/>
            <rFont val="Tahoma"/>
            <family val="2"/>
          </rPr>
          <t>La prestazione è stata ineccepibile ed eccellente sia sotto il profilo quantitativo che qualitativo, ed ha consentito il miglioramento dell’organizzazione</t>
        </r>
      </text>
    </comment>
    <comment ref="D34" authorId="0" shapeId="0" xr:uid="{00000000-0006-0000-0400-000008000000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 
</t>
        </r>
        <r>
          <rPr>
            <sz val="8"/>
            <color rgb="FF000000"/>
            <rFont val="Tahoma"/>
            <family val="2"/>
          </rPr>
          <t xml:space="preserve">La prestazione ha determinato un costante apporto negativo alla struttura organizzativa e/o la condotta durante l'attività lavorativa è stata oggetto di contestazioni disciplinari </t>
        </r>
      </text>
    </comment>
    <comment ref="E34" authorId="0" shapeId="0" xr:uid="{00000000-0006-0000-0400-000009000000}">
      <text>
        <r>
          <rPr>
            <b/>
            <sz val="8"/>
            <color rgb="FF000000"/>
            <rFont val="Tahoma"/>
            <family val="2"/>
          </rPr>
          <t xml:space="preserve">insoddisfacente 
</t>
        </r>
        <r>
          <rPr>
            <sz val="8"/>
            <color rgb="FF000000"/>
            <rFont val="Tahoma"/>
            <family val="2"/>
          </rPr>
          <t>La prestazione è stata caratterizzata da ripetuti atteggiamenti negativi e non collaborativi e/o la condotta durante l'attività lavorativa è stata oggetto di ripetute osservazioni/richiami durante l'anno</t>
        </r>
      </text>
    </comment>
    <comment ref="F34" authorId="0" shapeId="0" xr:uid="{00000000-0006-0000-0400-00000A000000}">
      <text>
        <r>
          <rPr>
            <b/>
            <sz val="8"/>
            <color rgb="FF000000"/>
            <rFont val="Tahoma"/>
            <family val="2"/>
          </rPr>
          <t xml:space="preserve">non sufficiente 
</t>
        </r>
        <r>
          <rPr>
            <sz val="8"/>
            <color rgb="FF000000"/>
            <rFont val="Tahoma"/>
            <family val="2"/>
          </rPr>
          <t>La prestazione non è stata accettabile e ha presentato molti aspetti critici che non hanno permesso il miglioramento dell'organizzazione</t>
        </r>
      </text>
    </comment>
    <comment ref="G34" authorId="0" shapeId="0" xr:uid="{00000000-0006-0000-0400-00000B000000}">
      <text>
        <r>
          <rPr>
            <b/>
            <sz val="8"/>
            <color rgb="FF000000"/>
            <rFont val="Tahoma"/>
            <family val="2"/>
          </rPr>
          <t xml:space="preserve">sufficiente </t>
        </r>
        <r>
          <rPr>
            <sz val="8"/>
            <color rgb="FF000000"/>
            <rFont val="Tahoma"/>
            <family val="2"/>
          </rPr>
          <t xml:space="preserve">La prestazione è stata accettabile, nello standard minimo della mansione assegnata, ma con rendimento non ancora adeguato alle aspettative </t>
        </r>
      </text>
    </comment>
    <comment ref="H34" authorId="0" shapeId="0" xr:uid="{00000000-0006-0000-0400-00000C000000}">
      <text>
        <r>
          <rPr>
            <b/>
            <sz val="8"/>
            <color rgb="FF000000"/>
            <rFont val="Tahoma"/>
            <family val="2"/>
          </rPr>
          <t xml:space="preserve">adeguato </t>
        </r>
        <r>
          <rPr>
            <sz val="8"/>
            <color rgb="FF000000"/>
            <rFont val="Tahoma"/>
            <family val="2"/>
          </rPr>
          <t>La prestazione è stata adeguata alla mansione, pur riscontrando ambiti di miglioramento</t>
        </r>
      </text>
    </comment>
    <comment ref="I34" authorId="0" shapeId="0" xr:uid="{00000000-0006-0000-0400-00000D000000}">
      <text>
        <r>
          <rPr>
            <b/>
            <sz val="8"/>
            <color rgb="FF000000"/>
            <rFont val="Tahoma"/>
            <family val="2"/>
          </rPr>
          <t xml:space="preserve">buono </t>
        </r>
        <r>
          <rPr>
            <sz val="8"/>
            <color rgb="FF000000"/>
            <rFont val="Tahoma"/>
            <family val="2"/>
          </rPr>
          <t xml:space="preserve">La prestazione è stata quantitativamente o qualitativamente buona con riscontri sul miglioramento dell’organizzazione </t>
        </r>
      </text>
    </comment>
    <comment ref="J34" authorId="0" shapeId="0" xr:uid="{00000000-0006-0000-0400-00000E000000}">
      <text>
        <r>
          <rPr>
            <b/>
            <sz val="8"/>
            <color rgb="FF000000"/>
            <rFont val="Tahoma"/>
            <family val="2"/>
          </rPr>
          <t xml:space="preserve">eccellente </t>
        </r>
        <r>
          <rPr>
            <sz val="8"/>
            <color rgb="FF000000"/>
            <rFont val="Tahoma"/>
            <family val="2"/>
          </rPr>
          <t>La prestazione è stata ineccepibile ed eccellente sia sotto il profilo quantitativo che qualitativo, ed ha consentito il miglioramento dell’organizzazione</t>
        </r>
      </text>
    </comment>
    <comment ref="D37" authorId="0" shapeId="0" xr:uid="{00000000-0006-0000-0400-00000F000000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 
</t>
        </r>
        <r>
          <rPr>
            <sz val="8"/>
            <color rgb="FF000000"/>
            <rFont val="Tahoma"/>
            <family val="2"/>
          </rPr>
          <t xml:space="preserve">La prestazione ha determinato un costante apporto negativo alla struttura organizzativa e/o la condotta durante l'attività lavorativa è stata oggetto di contestazioni disciplinari </t>
        </r>
      </text>
    </comment>
    <comment ref="E37" authorId="0" shapeId="0" xr:uid="{00000000-0006-0000-0400-000010000000}">
      <text>
        <r>
          <rPr>
            <b/>
            <sz val="8"/>
            <color rgb="FF000000"/>
            <rFont val="Tahoma"/>
            <family val="2"/>
          </rPr>
          <t xml:space="preserve">insoddisfacente 
</t>
        </r>
        <r>
          <rPr>
            <sz val="8"/>
            <color rgb="FF000000"/>
            <rFont val="Tahoma"/>
            <family val="2"/>
          </rPr>
          <t>La prestazione è stata caratterizzata da ripetuti atteggiamenti negativi e non collaborativi e/o la condotta durante l'attività lavorativa è stata oggetto di ripetute osservazioni/richiami durante l'anno</t>
        </r>
      </text>
    </comment>
    <comment ref="F37" authorId="0" shapeId="0" xr:uid="{00000000-0006-0000-0400-000011000000}">
      <text>
        <r>
          <rPr>
            <b/>
            <sz val="8"/>
            <color rgb="FF000000"/>
            <rFont val="Tahoma"/>
            <family val="2"/>
          </rPr>
          <t xml:space="preserve">non sufficiente 
</t>
        </r>
        <r>
          <rPr>
            <sz val="8"/>
            <color rgb="FF000000"/>
            <rFont val="Tahoma"/>
            <family val="2"/>
          </rPr>
          <t>La prestazione non è stata accettabile e ha presentato molti aspetti critici che non hanno permesso il miglioramento dell'organizzazione</t>
        </r>
      </text>
    </comment>
    <comment ref="G37" authorId="0" shapeId="0" xr:uid="{00000000-0006-0000-0400-000012000000}">
      <text>
        <r>
          <rPr>
            <b/>
            <sz val="8"/>
            <color rgb="FF000000"/>
            <rFont val="Tahoma"/>
            <family val="2"/>
          </rPr>
          <t xml:space="preserve">sufficiente </t>
        </r>
        <r>
          <rPr>
            <sz val="8"/>
            <color rgb="FF000000"/>
            <rFont val="Tahoma"/>
            <family val="2"/>
          </rPr>
          <t xml:space="preserve">La prestazione è stata accettabile, nello standard minimo della mansione assegnata, ma con rendimento non ancora adeguato alle aspettative </t>
        </r>
      </text>
    </comment>
    <comment ref="H37" authorId="0" shapeId="0" xr:uid="{00000000-0006-0000-0400-000013000000}">
      <text>
        <r>
          <rPr>
            <b/>
            <sz val="8"/>
            <color rgb="FF000000"/>
            <rFont val="Tahoma"/>
            <family val="2"/>
          </rPr>
          <t xml:space="preserve">adeguato </t>
        </r>
        <r>
          <rPr>
            <sz val="8"/>
            <color rgb="FF000000"/>
            <rFont val="Tahoma"/>
            <family val="2"/>
          </rPr>
          <t>La prestazione è stata adeguata alla mansione, pur riscontrando ambiti di miglioramento</t>
        </r>
      </text>
    </comment>
    <comment ref="I37" authorId="0" shapeId="0" xr:uid="{00000000-0006-0000-0400-000014000000}">
      <text>
        <r>
          <rPr>
            <b/>
            <sz val="8"/>
            <color rgb="FF000000"/>
            <rFont val="Tahoma"/>
            <family val="2"/>
          </rPr>
          <t xml:space="preserve">buono </t>
        </r>
        <r>
          <rPr>
            <sz val="8"/>
            <color rgb="FF000000"/>
            <rFont val="Tahoma"/>
            <family val="2"/>
          </rPr>
          <t xml:space="preserve">La prestazione è stata quantitativamente o qualitativamente buona con riscontri sul miglioramento dell’organizzazione </t>
        </r>
      </text>
    </comment>
    <comment ref="J37" authorId="0" shapeId="0" xr:uid="{00000000-0006-0000-0400-000015000000}">
      <text>
        <r>
          <rPr>
            <b/>
            <sz val="8"/>
            <color rgb="FF000000"/>
            <rFont val="Tahoma"/>
            <family val="2"/>
          </rPr>
          <t xml:space="preserve">eccellente </t>
        </r>
        <r>
          <rPr>
            <sz val="8"/>
            <color rgb="FF000000"/>
            <rFont val="Tahoma"/>
            <family val="2"/>
          </rPr>
          <t>La prestazione è stata ineccepibile ed eccellente sia sotto il profilo quantitativo che qualitativo, ed ha consentito il miglioramento dell’organizzazione</t>
        </r>
      </text>
    </comment>
    <comment ref="B44" authorId="0" shapeId="0" xr:uid="{00000000-0006-0000-0400-000016000000}">
      <text>
        <r>
          <rPr>
            <sz val="10"/>
            <color rgb="FF000000"/>
            <rFont val="Tahoma"/>
            <family val="2"/>
          </rPr>
          <t>Denota la capacità di coinvolgimento nel gruppo di lavoro, condividendone metodi e strumenti, e operando concretamente per il raggiungimento degli obiettivi; sviluppare e mantenere relazioni positive e individuare modalità di comunicazione efficaci sia in presenza che a distanza</t>
        </r>
      </text>
    </comment>
    <comment ref="D44" authorId="1" shapeId="0" xr:uid="{4E7B27DD-D59B-4BC0-9BAA-9FE87C9F67F5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44" authorId="1" shapeId="0" xr:uid="{0F03643C-3A07-46E9-98ED-C6DB8781A678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44" authorId="1" shapeId="0" xr:uid="{87E5DE4F-64E0-475D-9B0D-B95CE3119DE2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4" authorId="1" shapeId="0" xr:uid="{F105A6A8-891D-47A8-A3F1-56C5EFCA2047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4" authorId="1" shapeId="0" xr:uid="{41BDF98C-9489-434C-A180-A7FBB21A0765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4" authorId="1" shapeId="0" xr:uid="{35679353-9807-46B2-BBBF-B57F08E98770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44" authorId="1" shapeId="0" xr:uid="{75C912B0-5578-4D28-947F-1F1792858255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B49" authorId="0" shapeId="0" xr:uid="{00000000-0006-0000-0400-00001E000000}">
      <text>
        <r>
          <rPr>
            <sz val="10"/>
            <color rgb="FF000000"/>
            <rFont val="Tahoma"/>
            <family val="2"/>
          </rPr>
          <t>Indica la capacità di predisporre o proporre soluzioni operative funzionali all'attività lavorativa, di svolgere in autonomia il lavoro assegnato e di  ricercare gli strumenti adeguati per la realizzazione dello stesso sia esso svolto in presenza e/o a distanza</t>
        </r>
      </text>
    </comment>
    <comment ref="D49" authorId="1" shapeId="0" xr:uid="{20A77495-2975-416C-9CC7-2EC37CBE3C6C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49" authorId="1" shapeId="0" xr:uid="{53E2CE88-02BF-47B0-8E53-86048C001D7D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49" authorId="1" shapeId="0" xr:uid="{90A9900B-8F2B-4A5A-9F0A-54F22C2C9106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1" shapeId="0" xr:uid="{4A5F6606-EAC3-4187-AD8D-9833F21CA0CE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1" shapeId="0" xr:uid="{5BE56D12-D903-4B1A-8396-2833B37D4DEE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1" shapeId="0" xr:uid="{32C4DA0A-242D-4D77-9F10-6ADD7DB2A92E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49" authorId="1" shapeId="0" xr:uid="{2BDA2494-8F2D-44DB-B8B8-B2A446A07573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B54" authorId="0" shapeId="0" xr:uid="{00000000-0006-0000-0400-000026000000}">
      <text>
        <r>
          <rPr>
            <sz val="10"/>
            <color rgb="FF000000"/>
            <rFont val="Tahoma"/>
            <family val="2"/>
          </rPr>
          <t>Denota la capacità di ricercare la qualità nella prestazione individuale, finalizzata alla qualità dei servizi collegati agli  obiettivi istituzionali</t>
        </r>
      </text>
    </comment>
    <comment ref="D54" authorId="1" shapeId="0" xr:uid="{0DA09DF6-48A8-4E55-91F3-6DA1A22BD7A6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54" authorId="1" shapeId="0" xr:uid="{B4DF8C33-EA1D-4824-BB58-D153D9D3A227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54" authorId="1" shapeId="0" xr:uid="{AEF0AE68-C0D3-44C4-B33F-BBF3FD65E8D1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1" shapeId="0" xr:uid="{CF2A6DAD-58BB-49B5-98A2-E95CA6DC6103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1" shapeId="0" xr:uid="{D571617D-6198-47E8-9CD2-9E967130E7E3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1" shapeId="0" xr:uid="{C89B3B29-0F46-4688-9E11-2E3835F46B48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54" authorId="1" shapeId="0" xr:uid="{CD8FF3E4-274B-4CDD-A251-D6F0FCDAF63E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B59" authorId="0" shapeId="0" xr:uid="{00000000-0006-0000-0400-00002E000000}">
      <text>
        <r>
          <rPr>
            <sz val="10"/>
            <color rgb="FF000000"/>
            <rFont val="Tahoma"/>
            <family val="2"/>
          </rPr>
          <t>Denota la capacità di lavorare consapevoli di contribuire al bene pubblico in evoluzione coerente con il contesto ed il tempo</t>
        </r>
      </text>
    </comment>
    <comment ref="D59" authorId="1" shapeId="0" xr:uid="{469A34BC-6A21-4DDD-BBDD-13F3AEEDFAEB}">
      <text>
        <r>
          <rPr>
            <b/>
            <sz val="8"/>
            <color rgb="FF000000"/>
            <rFont val="Tahoma"/>
            <family val="2"/>
          </rPr>
          <t>negativo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contestazioni disciplinari, e/o ha determinato un costante apporto negativo  alla struttura organizzativa</t>
        </r>
      </text>
    </comment>
    <comment ref="E59" authorId="1" shapeId="0" xr:uid="{9755BA51-E7D8-4A2E-B74B-F1ABBC3965F6}">
      <text>
        <r>
          <rPr>
            <b/>
            <sz val="8"/>
            <color rgb="FF000000"/>
            <rFont val="Tahoma"/>
            <family val="2"/>
          </rPr>
          <t>insoddisfacente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il comportamento è stato oggetto di ripetute osservazioni/richiami durante l'anno e/o ha presentato ripetuti atteggiamenti negativi e non collaborativi</t>
        </r>
      </text>
    </comment>
    <comment ref="F59" authorId="1" shapeId="0" xr:uid="{E19EA22D-5054-4130-9C9A-162B48068D42}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9" authorId="1" shapeId="0" xr:uid="{61FBD318-5470-49EF-8E41-74B64D647525}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9" authorId="1" shapeId="0" xr:uid="{B1416886-EA76-4BC0-BE03-78B014B50792}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9" authorId="1" shapeId="0" xr:uid="{CC6F9392-C9D7-4F62-9264-35B3D0420199}">
      <text>
        <r>
          <rPr>
            <b/>
            <sz val="8"/>
            <color rgb="FF000000"/>
            <rFont val="Tahoma"/>
            <family val="2"/>
          </rPr>
          <t xml:space="preserve"> buono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Il comportamento  è stato caratterizzato da prestazioni quantitativamente o qualitativamente buone con riscontri sul miglioramento dell’organizzazione </t>
        </r>
      </text>
    </comment>
    <comment ref="J59" authorId="1" shapeId="0" xr:uid="{8E0ED387-2052-4115-A7F8-88AF5C6FD7A8}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sharedStrings.xml><?xml version="1.0" encoding="utf-8"?>
<sst xmlns="http://schemas.openxmlformats.org/spreadsheetml/2006/main" count="508" uniqueCount="100">
  <si>
    <t>ANNO</t>
  </si>
  <si>
    <t>SERVIZIO</t>
  </si>
  <si>
    <t>DIPENDENTE</t>
  </si>
  <si>
    <t>% risultato raggiunto</t>
  </si>
  <si>
    <t>tipologia</t>
  </si>
  <si>
    <t>- compiti/obiettivi istituzionali specifici attribuiti al singolo dipendente</t>
  </si>
  <si>
    <t>Osservazioni del valutatore sui risultati:</t>
  </si>
  <si>
    <t>2. Definizione del peso dei tre fattori di valutazione:</t>
  </si>
  <si>
    <t>- compiti/obiettivi istituzionali</t>
  </si>
  <si>
    <t>- compiti/obiettivi istituzionali specifici</t>
  </si>
  <si>
    <t>- peso di ciascun compiti/obiettivi specifici attribuiti al singolo dipendente</t>
  </si>
  <si>
    <t>- peso di ciascun comportamento organizzativo attribuito al singolo dipendente</t>
  </si>
  <si>
    <t xml:space="preserve">considerando che la somma dei pesi attribuiti ai compiti/obiettivi istituzionali, specifici e al comportamento </t>
  </si>
  <si>
    <t>organizzativo è pari a 100</t>
  </si>
  <si>
    <t>3.1 Misurazione della Prestazione conforme all'attesa</t>
  </si>
  <si>
    <t>formule x calcolo (da non toccare)</t>
  </si>
  <si>
    <t>1)</t>
  </si>
  <si>
    <t>2)</t>
  </si>
  <si>
    <t xml:space="preserve"> </t>
  </si>
  <si>
    <t>%  incidenza VALUTAZIONE</t>
  </si>
  <si>
    <t>COMPORTAMENTI PROFESSIONALI</t>
  </si>
  <si>
    <t>VALUTAZIONE COMPORTAMENTI PROFESSIONALI</t>
  </si>
  <si>
    <t xml:space="preserve"> Orientamento alla qualità dei servizi </t>
  </si>
  <si>
    <t>ESITO VALUTAZIONE COMPORTAMENTI</t>
  </si>
  <si>
    <t>Nome Cognome</t>
  </si>
  <si>
    <t>NB: da compilare a cura del valutatore  se la valutazione sui comportamenti professionali è inferiore a 4, integrando con specifiche osservazioni sulle prestazioni non adeguate</t>
  </si>
  <si>
    <t>Performance Organizzativa</t>
  </si>
  <si>
    <t>ESITO COMPLESSIVO PERFORMANCE INDIVIDUALE:</t>
  </si>
  <si>
    <t>Obiettivi di Ente</t>
  </si>
  <si>
    <t>Obiettivi Individuali</t>
  </si>
  <si>
    <t>% risultato atteso</t>
  </si>
  <si>
    <t>Obiettivi dell'unità organizzativa di appartenenza</t>
  </si>
  <si>
    <t>Relazione, integrazione e comunicazione</t>
  </si>
  <si>
    <t xml:space="preserve"> Responsabilità ed orientamento ai risultati</t>
  </si>
  <si>
    <t xml:space="preserve">ESITO VALUTAZIONE PERFORMANCE </t>
  </si>
  <si>
    <t>APPORTO QUALI-QUANTITATIVO E CONCORSO  ALLA PERFORMANCE</t>
  </si>
  <si>
    <t>VALUTAZIONE APPORTO ALLA PERFORMANCE</t>
  </si>
  <si>
    <t xml:space="preserve"> Innovatività ed Autonomia</t>
  </si>
  <si>
    <t>Peso attribuito</t>
  </si>
  <si>
    <t xml:space="preserve">Peso attribuito </t>
  </si>
  <si>
    <t xml:space="preserve">Introduce, implementa, condivide e forma i colleghi in relazione a soluzioni operative innovative </t>
  </si>
  <si>
    <t>Organizza il proprio lavoro in piena sintonia con gli obiettivi, i tempi e le modalità attribuite e ha capacità di problem solving</t>
  </si>
  <si>
    <t>Sa utilizzare applicativi, strumenti e piattaforme utili al corretto svolgimento dei processi lavorativi garantendo la sicurezza digitale</t>
  </si>
  <si>
    <t xml:space="preserve">Rispetta i termini dei procedimenti, ha capacità di rendicontazione degli stessi e gestione flessibile delle priorità </t>
  </si>
  <si>
    <t>Sa rilevare e comprendere il grado di soddisfazione degli utenti</t>
  </si>
  <si>
    <t>E' preciso nell’applicazione delle regole che disciplinano le attività e le procedure, comprese le azioni previste nel Piano triennale di prevenzione della corruzione e della trasparenza e nel Codice di comportamento</t>
  </si>
  <si>
    <t>Conosce e sa gestire con diligenza e accuratezza beni e strumenti assegnati</t>
  </si>
  <si>
    <t>Si impegna in modo costante nella prassi di lavoro e nel tempo in servizio presso l'Ente e/o on-line nelle fasce orarie di contattabilità concordate</t>
  </si>
  <si>
    <t xml:space="preserve">Ha consapevolezza del proprio ruolo che agisce in modo proattivo e con flessibilità, in coerenza con le esigenze organizzative e produttive </t>
  </si>
  <si>
    <t>Propone soluzioni operative innovative, collabora attivamente nella pratica e diffusione di quelle introdotte</t>
  </si>
  <si>
    <t>Svolge il proprio lavoro in piena sintonia con gli obiettivi, i tempi e le modalità condivise nel gruppo, riporta tempestivamente eventuali criticità e proposte di soluzioni</t>
  </si>
  <si>
    <t>Sa utilizzare applicativi, strumenti e piattaforme utili al corretto svolgimento dei processi lavorativi garantendo la privacy e la sicurezza digitale</t>
  </si>
  <si>
    <t>E' preciso  nell’applicazione delle regole che disciplinano le attività e le procedure, comprese le azioni previste nel Piano triennale di prevenzione della corruzione e della trasparenza  e nel Codice di comportamento</t>
  </si>
  <si>
    <t>Sa comunicare, ascoltare in modo attento assumendo il punto di vista del proprio interlocutore sia interno che esterno, relazionarsi in modo efficace senza pregiudizio con i colleghi e i responsabili attraverso l'utilizzo dei vari canali di comunicazione</t>
  </si>
  <si>
    <t xml:space="preserve">Sa lavorare in team rispettando i ruoli e condivide lo stato di avanzamento dei lavori e le informazioni necessarie con tutti i membri del gruppo </t>
  </si>
  <si>
    <t>Propone soluzioni operative innovative e collabora attivamente nella pratica e diffusione di quelle introdotte</t>
  </si>
  <si>
    <t>Organizza il proprio lavoro nel rispetto degli obiettivi, i tempi e le modalità assegnati consapevole di essere parte di un gruppo, riporta tempestivamente eventuali criticità e proposte di soluzioni</t>
  </si>
  <si>
    <t>E' preciso nell’applicazione delle regole che disciplinano le attività e le procedure, comprese le azioni previste nel Piano triennale di prevenzione della corruzione e della trasparenza  e nel Codice di comportamento</t>
  </si>
  <si>
    <t>Partecipa proattivamente a percorsi formativi per lo sviluppo delle conoscenze ed abilità organizzative e digitali ricercando anche occasioni continue di autoformazione</t>
  </si>
  <si>
    <t>Sa comunicare e relazionarsi in modo efficace senza pregiudizio con i colleghi e i responsabili attraverso l'utilizzo dei vari canali di comunicazione</t>
  </si>
  <si>
    <t>Sa lavorare in team e condivide lo stato di avanzamento dei lavori e le informazioni necessarie con tutti i membri del gruppo nel rispetto delle indicazioni ricevute</t>
  </si>
  <si>
    <t xml:space="preserve">Partecipa proattivamente a percorsi formativi per lo sviluppo delle conoscenze ed abilità organizzative e digitali ricercando anche occasioni continue di autoformazione </t>
  </si>
  <si>
    <t>Risponde rapidamente alle esigenze dell'utente cercando di comprenderne le esigenze e  ricerca soluzioni concrete</t>
  </si>
  <si>
    <t>Svolge il proprio lavoro in piena sintonia con gli obiettivi, i tempi e le modalità assegnate e condivise nel gruppo, riporta tempestivamente eventuali criticità e proposte di soluzioni</t>
  </si>
  <si>
    <t>E' disponibile ad utilizzare strumenti e tecnologie nuove</t>
  </si>
  <si>
    <t>Ha un approccio curioso, aperto e favorevole nei confronti delle occasioni, anche informali, di apprendimento e miglioramento delle proprie conoscenze ed abilità</t>
  </si>
  <si>
    <t xml:space="preserve">Si impegna in modo costante nella prassi di lavoro e nel tempo in servizio </t>
  </si>
  <si>
    <t>Rispetta i tempi delle attività programmate e possiede gestione flessibile a seconda delle priorità definite</t>
  </si>
  <si>
    <t xml:space="preserve">Rispetta i criteri quali-quantitativi definiti come standard di servizio rimuovendo le cause di scostamento </t>
  </si>
  <si>
    <t xml:space="preserve">Rispetta i criteri quali-quantitativi definiti come standard di servizio rimuovendo le cause di scostamento  </t>
  </si>
  <si>
    <t>Conosce e rispetta i termini dei procedimenti, ha capacità di rendicontazione degli stessi e gestione flessibile delle priorità</t>
  </si>
  <si>
    <t>Conosce e rispetta i termini dei procedimenti, ha capacità di rendicontazione degli stessi e gestione flessibile a seconda delle priorità definite</t>
  </si>
  <si>
    <t>Sa comunicare, ascoltare in modo attento assumendo il punto di vista del proprio interlocutore e relazionarsi in modo efficace senza pregiudizio con i colleghi e responsabili attraverso l'utilizzo dei vari canali di comunicazione, sia in presenza che a distanza</t>
  </si>
  <si>
    <t>Sa lavorare in team e condivide lo stato di avanzamento dei lavori e le informazioni necessarie con tutti i membri del gruppo anche attraverso supporti informatici, sia in presenza che a distanza</t>
  </si>
  <si>
    <t>Sa ascoltare e comprendere le esigenze dell'utente assumendone il punto di vista , risponde rapidamente alle sue esigenze e cerca anche di anticiparne eventuali bisogni inespressi anche attraverso supporti informatici, sia in presenza che a distanza</t>
  </si>
  <si>
    <t>Sa ascoltare e comprendere senza pregiudizio le esigenze dell'utente assumendone il punto di vista, risponde rapidamente alle sue esigenze anche attraverso supporti informatici, sia in presenza che a distanza</t>
  </si>
  <si>
    <t>Sa comunicare, ascoltare in modo attento assumendo il punto di vista del proprio interlocutore e relazionarsi in modo efficace senza pregiudizio con i colleghi attraverso l'utilizzo dei vari canali di comunicazione, sia in presenza che a distanza</t>
  </si>
  <si>
    <t>Sa ascoltare e comprendere senza pregiudizio le esigenze dell'utente assumendone il punto di vista, risponde rapidamente alle sue esigenze e cerca anche di anticiparne eventuali bisogni inespressi, anche attraverso supporti informatici, sia in presenza che a distanza</t>
  </si>
  <si>
    <t>Nettamente Inferiore alle attese NEGATIVA</t>
  </si>
  <si>
    <t>Inferiore alle attese 
NON ADEGUATA</t>
  </si>
  <si>
    <t>Parzialmente inferiore alle attese
NON SUFFICIENTE</t>
  </si>
  <si>
    <t>Parzialmente rispondente alle attese
SUFFICIENTE</t>
  </si>
  <si>
    <t>Rispondente alle attese
ADEGUATA</t>
  </si>
  <si>
    <t>Superiore alle attese
BUONA</t>
  </si>
  <si>
    <t>Nettamente superiore alle attese
ECCELLENTE</t>
  </si>
  <si>
    <t>LIVELLO  DI VALUTAZIONE DELLA PRESTAZIONE</t>
  </si>
  <si>
    <t>Apporre in questa riga una "X" in corrispondenza del giudizio assegnato</t>
  </si>
  <si>
    <t>202_</t>
  </si>
  <si>
    <t>Funzionari</t>
  </si>
  <si>
    <t>Istruttori</t>
  </si>
  <si>
    <t>SETTORE</t>
  </si>
  <si>
    <t>Settore</t>
  </si>
  <si>
    <t>Servizio</t>
  </si>
  <si>
    <t>Area nuovo CCNL</t>
  </si>
  <si>
    <t xml:space="preserve">Categoria </t>
  </si>
  <si>
    <t>Categoria ex CCNL</t>
  </si>
  <si>
    <t>Operatore Esperto</t>
  </si>
  <si>
    <t>Operatore</t>
  </si>
  <si>
    <t>Operatori esperti - Operaio</t>
  </si>
  <si>
    <t>Operatore Polizia Locale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</si>
</sst>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Tahoma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5.5"/>
      <name val="Calibri"/>
      <family val="2"/>
      <scheme val="minor"/>
    </font>
    <font>
      <b/>
      <sz val="8"/>
      <color rgb="FFDAEEF3"/>
      <name val="Calibri"/>
      <family val="2"/>
      <scheme val="minor"/>
    </font>
    <font>
      <b/>
      <sz val="14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rgb="FFD8E4BC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9"/>
      <color indexed="62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bgColor theme="0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125">
        <bgColor theme="8" tint="0.79998168889431442"/>
      </patternFill>
    </fill>
    <fill>
      <patternFill patternType="gray0625">
        <bgColor theme="8" tint="0.79998168889431442"/>
      </patternFill>
    </fill>
    <fill>
      <patternFill patternType="gray125">
        <bgColor theme="6" tint="0.59999389629810485"/>
      </patternFill>
    </fill>
    <fill>
      <patternFill patternType="gray0625">
        <bgColor theme="6" tint="0.5999938962981048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AEEF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8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/>
    <xf numFmtId="0" fontId="12" fillId="0" borderId="0" xfId="0" applyFont="1" applyAlignment="1">
      <alignment vertical="center" wrapText="1"/>
    </xf>
    <xf numFmtId="0" fontId="13" fillId="0" borderId="1" xfId="0" applyFont="1" applyBorder="1"/>
    <xf numFmtId="0" fontId="10" fillId="0" borderId="0" xfId="0" applyFont="1" applyAlignment="1">
      <alignment horizontal="right"/>
    </xf>
    <xf numFmtId="0" fontId="15" fillId="0" borderId="0" xfId="0" applyFont="1"/>
    <xf numFmtId="0" fontId="11" fillId="0" borderId="0" xfId="0" applyFont="1"/>
    <xf numFmtId="0" fontId="13" fillId="0" borderId="12" xfId="0" applyFont="1" applyBorder="1" applyAlignment="1">
      <alignment horizontal="left"/>
    </xf>
    <xf numFmtId="0" fontId="16" fillId="0" borderId="0" xfId="0" applyFont="1" applyAlignment="1">
      <alignment horizontal="center"/>
    </xf>
    <xf numFmtId="9" fontId="9" fillId="0" borderId="0" xfId="0" applyNumberFormat="1" applyFont="1"/>
    <xf numFmtId="0" fontId="12" fillId="0" borderId="0" xfId="0" applyFont="1"/>
    <xf numFmtId="0" fontId="21" fillId="0" borderId="0" xfId="0" applyFont="1"/>
    <xf numFmtId="0" fontId="19" fillId="0" borderId="4" xfId="0" applyFont="1" applyBorder="1" applyAlignment="1">
      <alignment wrapText="1"/>
    </xf>
    <xf numFmtId="0" fontId="17" fillId="11" borderId="3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0" fontId="16" fillId="17" borderId="1" xfId="0" applyFont="1" applyFill="1" applyBorder="1" applyAlignment="1">
      <alignment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25" fillId="12" borderId="1" xfId="0" applyFont="1" applyFill="1" applyBorder="1" applyAlignment="1">
      <alignment horizontal="center" vertical="center"/>
    </xf>
    <xf numFmtId="0" fontId="25" fillId="13" borderId="1" xfId="0" applyFont="1" applyFill="1" applyBorder="1" applyAlignment="1">
      <alignment horizontal="center" vertical="center"/>
    </xf>
    <xf numFmtId="0" fontId="25" fillId="11" borderId="1" xfId="0" applyFont="1" applyFill="1" applyBorder="1" applyAlignment="1">
      <alignment horizontal="center" vertical="center" wrapText="1"/>
    </xf>
    <xf numFmtId="2" fontId="17" fillId="11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8" fillId="7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1" fillId="3" borderId="0" xfId="0" applyFont="1" applyFill="1"/>
    <xf numFmtId="0" fontId="17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/>
    </xf>
    <xf numFmtId="0" fontId="28" fillId="1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9" fontId="30" fillId="0" borderId="0" xfId="0" applyNumberFormat="1" applyFont="1" applyAlignment="1">
      <alignment horizontal="center" vertical="center"/>
    </xf>
    <xf numFmtId="10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7" fillId="10" borderId="1" xfId="0" applyFont="1" applyFill="1" applyBorder="1" applyAlignment="1">
      <alignment horizontal="left" vertical="center"/>
    </xf>
    <xf numFmtId="0" fontId="17" fillId="5" borderId="1" xfId="0" applyFont="1" applyFill="1" applyBorder="1" applyAlignment="1">
      <alignment horizontal="left" vertical="center" wrapText="1"/>
    </xf>
    <xf numFmtId="49" fontId="9" fillId="0" borderId="0" xfId="0" applyNumberFormat="1" applyFont="1"/>
    <xf numFmtId="0" fontId="20" fillId="0" borderId="0" xfId="0" applyFont="1"/>
    <xf numFmtId="0" fontId="27" fillId="0" borderId="22" xfId="0" applyFont="1" applyBorder="1" applyAlignment="1">
      <alignment horizontal="center" wrapText="1"/>
    </xf>
    <xf numFmtId="0" fontId="9" fillId="0" borderId="23" xfId="0" applyFont="1" applyBorder="1"/>
    <xf numFmtId="0" fontId="27" fillId="0" borderId="4" xfId="0" applyFont="1" applyBorder="1" applyAlignment="1">
      <alignment horizontal="center" wrapText="1"/>
    </xf>
    <xf numFmtId="0" fontId="27" fillId="0" borderId="7" xfId="0" applyFont="1" applyBorder="1" applyAlignment="1">
      <alignment horizontal="center" wrapText="1"/>
    </xf>
    <xf numFmtId="0" fontId="9" fillId="0" borderId="8" xfId="0" applyFont="1" applyBorder="1"/>
    <xf numFmtId="0" fontId="9" fillId="0" borderId="12" xfId="0" applyFont="1" applyBorder="1" applyAlignment="1">
      <alignment horizontal="right"/>
    </xf>
    <xf numFmtId="0" fontId="12" fillId="4" borderId="17" xfId="0" applyFont="1" applyFill="1" applyBorder="1"/>
    <xf numFmtId="0" fontId="12" fillId="4" borderId="18" xfId="0" applyFont="1" applyFill="1" applyBorder="1"/>
    <xf numFmtId="0" fontId="12" fillId="4" borderId="19" xfId="0" applyFont="1" applyFill="1" applyBorder="1"/>
    <xf numFmtId="10" fontId="9" fillId="0" borderId="16" xfId="0" applyNumberFormat="1" applyFont="1" applyBorder="1"/>
    <xf numFmtId="10" fontId="12" fillId="0" borderId="0" xfId="0" applyNumberFormat="1" applyFont="1" applyAlignment="1">
      <alignment vertical="center" wrapText="1"/>
    </xf>
    <xf numFmtId="0" fontId="12" fillId="4" borderId="17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9" fillId="0" borderId="10" xfId="0" applyFont="1" applyBorder="1"/>
    <xf numFmtId="0" fontId="9" fillId="0" borderId="6" xfId="0" applyFont="1" applyBorder="1"/>
    <xf numFmtId="10" fontId="9" fillId="0" borderId="13" xfId="0" applyNumberFormat="1" applyFont="1" applyBorder="1"/>
    <xf numFmtId="0" fontId="13" fillId="0" borderId="1" xfId="0" applyFont="1" applyBorder="1" applyAlignment="1">
      <alignment horizontal="center"/>
    </xf>
    <xf numFmtId="0" fontId="17" fillId="11" borderId="1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 wrapText="1"/>
    </xf>
    <xf numFmtId="0" fontId="19" fillId="16" borderId="1" xfId="0" applyFont="1" applyFill="1" applyBorder="1" applyAlignment="1">
      <alignment horizontal="center" wrapText="1"/>
    </xf>
    <xf numFmtId="9" fontId="20" fillId="16" borderId="1" xfId="0" applyNumberFormat="1" applyFont="1" applyFill="1" applyBorder="1" applyAlignment="1">
      <alignment horizontal="center" wrapText="1"/>
    </xf>
    <xf numFmtId="9" fontId="9" fillId="16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  <xf numFmtId="9" fontId="9" fillId="11" borderId="1" xfId="0" applyNumberFormat="1" applyFont="1" applyFill="1" applyBorder="1" applyAlignment="1">
      <alignment horizontal="center" wrapText="1"/>
    </xf>
    <xf numFmtId="0" fontId="20" fillId="16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9" fontId="20" fillId="2" borderId="0" xfId="0" applyNumberFormat="1" applyFont="1" applyFill="1" applyAlignment="1">
      <alignment horizontal="center" wrapText="1"/>
    </xf>
    <xf numFmtId="9" fontId="9" fillId="0" borderId="0" xfId="0" applyNumberFormat="1" applyFont="1" applyAlignment="1">
      <alignment horizontal="center" wrapText="1"/>
    </xf>
    <xf numFmtId="2" fontId="17" fillId="6" borderId="1" xfId="0" applyNumberFormat="1" applyFont="1" applyFill="1" applyBorder="1" applyAlignment="1">
      <alignment horizontal="center" vertical="center"/>
    </xf>
    <xf numFmtId="10" fontId="26" fillId="11" borderId="1" xfId="0" applyNumberFormat="1" applyFont="1" applyFill="1" applyBorder="1" applyAlignment="1">
      <alignment horizontal="center" vertical="center"/>
    </xf>
    <xf numFmtId="10" fontId="17" fillId="5" borderId="1" xfId="0" applyNumberFormat="1" applyFont="1" applyFill="1" applyBorder="1" applyAlignment="1">
      <alignment horizontal="center" vertical="center"/>
    </xf>
    <xf numFmtId="9" fontId="22" fillId="5" borderId="1" xfId="1" applyFont="1" applyFill="1" applyBorder="1" applyAlignment="1">
      <alignment horizontal="center" vertical="center" wrapText="1"/>
    </xf>
    <xf numFmtId="9" fontId="23" fillId="5" borderId="1" xfId="1" applyFont="1" applyFill="1" applyBorder="1" applyAlignment="1">
      <alignment horizontal="center" vertical="center" wrapText="1"/>
    </xf>
    <xf numFmtId="10" fontId="17" fillId="11" borderId="3" xfId="0" applyNumberFormat="1" applyFont="1" applyFill="1" applyBorder="1" applyAlignment="1">
      <alignment horizontal="center" vertical="center"/>
    </xf>
    <xf numFmtId="9" fontId="22" fillId="11" borderId="3" xfId="1" applyFont="1" applyFill="1" applyBorder="1" applyAlignment="1">
      <alignment horizontal="center" vertical="center" wrapText="1"/>
    </xf>
    <xf numFmtId="9" fontId="23" fillId="11" borderId="3" xfId="1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18" fillId="9" borderId="2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21" fillId="0" borderId="5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0" fontId="26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32" fillId="0" borderId="1" xfId="2" applyNumberFormat="1" applyFont="1" applyFill="1" applyBorder="1" applyAlignment="1">
      <alignment horizontal="center" vertical="center"/>
    </xf>
  </cellXfs>
  <cellStyles count="3">
    <cellStyle name="Normale" xfId="0" builtinId="0"/>
    <cellStyle name="Percentuale" xfId="1" builtinId="5"/>
    <cellStyle name="Percentuale 2" xfId="2" xr:uid="{00000000-0005-0000-0000-000002000000}"/>
  </cellStyles>
  <dxfs count="0"/>
  <tableStyles count="0" defaultTableStyle="TableStyleMedium2" defaultPivotStyle="PivotStyleLight16"/>
  <colors>
    <mruColors>
      <color rgb="FFD8E4BC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B527-6156-4567-9897-935D27DAC4B2}">
  <sheetPr>
    <pageSetUpPr fitToPage="1"/>
  </sheetPr>
  <dimension ref="A1:L84"/>
  <sheetViews>
    <sheetView tabSelected="1" view="pageBreakPreview" topLeftCell="B1" zoomScaleNormal="130" zoomScaleSheetLayoutView="100" zoomScalePageLayoutView="90" workbookViewId="0">
      <selection activeCell="B47" sqref="B47:C47"/>
    </sheetView>
  </sheetViews>
  <sheetFormatPr defaultColWidth="8.81640625" defaultRowHeight="13" x14ac:dyDescent="0.3"/>
  <cols>
    <col min="1" max="1" width="6.81640625" style="3" hidden="1" customWidth="1"/>
    <col min="2" max="2" width="48" style="3" customWidth="1"/>
    <col min="3" max="3" width="12.453125" style="3" customWidth="1"/>
    <col min="4" max="10" width="8.6328125" style="3" customWidth="1"/>
    <col min="11" max="11" width="12.453125" style="3" customWidth="1"/>
    <col min="12" max="12" width="40.453125" style="4" bestFit="1" customWidth="1"/>
    <col min="13" max="16384" width="8.81640625" style="3"/>
  </cols>
  <sheetData>
    <row r="1" spans="2:12" ht="15.5" x14ac:dyDescent="0.35">
      <c r="B1" s="1" t="s">
        <v>90</v>
      </c>
      <c r="C1" s="81" t="s">
        <v>91</v>
      </c>
      <c r="D1" s="81"/>
      <c r="E1" s="81"/>
      <c r="F1" s="81"/>
      <c r="G1" s="2"/>
      <c r="H1" s="82" t="s">
        <v>0</v>
      </c>
      <c r="I1" s="83"/>
      <c r="J1" s="83"/>
    </row>
    <row r="2" spans="2:12" ht="14.5" x14ac:dyDescent="0.35">
      <c r="B2" s="5" t="s">
        <v>1</v>
      </c>
      <c r="C2" s="81" t="s">
        <v>92</v>
      </c>
      <c r="D2" s="81"/>
      <c r="E2" s="81"/>
      <c r="F2" s="81"/>
      <c r="G2" s="6"/>
      <c r="H2" s="84" t="s">
        <v>87</v>
      </c>
      <c r="I2" s="84"/>
      <c r="J2" s="84"/>
    </row>
    <row r="3" spans="2:12" ht="15.5" x14ac:dyDescent="0.35">
      <c r="B3" s="1" t="s">
        <v>2</v>
      </c>
      <c r="C3" s="81" t="s">
        <v>24</v>
      </c>
      <c r="D3" s="81"/>
      <c r="E3" s="81"/>
      <c r="F3" s="81"/>
      <c r="G3" s="7"/>
      <c r="H3" s="84"/>
      <c r="I3" s="84"/>
      <c r="J3" s="84"/>
    </row>
    <row r="4" spans="2:12" ht="15.5" x14ac:dyDescent="0.35">
      <c r="B4" s="5" t="s">
        <v>94</v>
      </c>
      <c r="C4" s="81" t="s">
        <v>95</v>
      </c>
      <c r="D4" s="81"/>
      <c r="E4" s="81"/>
      <c r="F4" s="81"/>
      <c r="G4" s="7"/>
      <c r="H4" s="7"/>
      <c r="I4" s="7"/>
      <c r="J4" s="8"/>
    </row>
    <row r="5" spans="2:12" ht="15.5" x14ac:dyDescent="0.35">
      <c r="B5" s="5" t="s">
        <v>93</v>
      </c>
      <c r="C5" s="75" t="s">
        <v>88</v>
      </c>
      <c r="D5" s="75"/>
      <c r="E5" s="75"/>
      <c r="F5" s="75"/>
      <c r="G5" s="7"/>
      <c r="H5" s="7"/>
      <c r="I5" s="7"/>
      <c r="J5" s="7"/>
    </row>
    <row r="6" spans="2:12" ht="15.5" x14ac:dyDescent="0.35">
      <c r="B6" s="9"/>
      <c r="C6" s="10"/>
      <c r="D6" s="10"/>
      <c r="E6" s="10"/>
      <c r="F6" s="10"/>
      <c r="G6" s="7"/>
      <c r="H6" s="7"/>
      <c r="I6" s="7"/>
      <c r="J6" s="7"/>
    </row>
    <row r="7" spans="2:12" ht="24" hidden="1" customHeight="1" x14ac:dyDescent="0.3">
      <c r="B7" s="76" t="s">
        <v>26</v>
      </c>
      <c r="C7" s="76"/>
      <c r="D7" s="76"/>
      <c r="E7" s="76"/>
      <c r="F7" s="76"/>
      <c r="G7" s="77"/>
      <c r="H7" s="77"/>
      <c r="I7" s="77" t="s">
        <v>3</v>
      </c>
      <c r="J7" s="77"/>
    </row>
    <row r="8" spans="2:12" hidden="1" x14ac:dyDescent="0.3">
      <c r="B8" s="78" t="s">
        <v>28</v>
      </c>
      <c r="C8" s="78"/>
      <c r="D8" s="78"/>
      <c r="E8" s="78"/>
      <c r="F8" s="78"/>
      <c r="G8" s="79"/>
      <c r="H8" s="79"/>
      <c r="I8" s="80"/>
      <c r="J8" s="80"/>
    </row>
    <row r="9" spans="2:12" hidden="1" x14ac:dyDescent="0.3">
      <c r="B9" s="85">
        <v>1</v>
      </c>
      <c r="C9" s="85"/>
      <c r="D9" s="85"/>
      <c r="E9" s="85"/>
      <c r="F9" s="85"/>
      <c r="G9" s="86"/>
      <c r="H9" s="86"/>
      <c r="I9" s="86"/>
      <c r="J9" s="86"/>
      <c r="K9" s="11"/>
    </row>
    <row r="10" spans="2:12" hidden="1" x14ac:dyDescent="0.3">
      <c r="B10" s="85">
        <v>2</v>
      </c>
      <c r="C10" s="85"/>
      <c r="D10" s="85"/>
      <c r="E10" s="85"/>
      <c r="F10" s="85"/>
      <c r="G10" s="86"/>
      <c r="H10" s="86"/>
      <c r="I10" s="86"/>
      <c r="J10" s="86"/>
    </row>
    <row r="11" spans="2:12" hidden="1" x14ac:dyDescent="0.3">
      <c r="B11" s="85">
        <v>3</v>
      </c>
      <c r="C11" s="85"/>
      <c r="D11" s="85"/>
      <c r="E11" s="85"/>
      <c r="F11" s="85"/>
      <c r="G11" s="86"/>
      <c r="H11" s="86"/>
      <c r="I11" s="86"/>
      <c r="J11" s="86"/>
    </row>
    <row r="12" spans="2:12" hidden="1" x14ac:dyDescent="0.3">
      <c r="B12" s="85"/>
      <c r="C12" s="85"/>
      <c r="D12" s="85"/>
      <c r="E12" s="85"/>
      <c r="F12" s="85"/>
      <c r="G12" s="86"/>
      <c r="H12" s="86"/>
      <c r="I12" s="86"/>
      <c r="J12" s="86"/>
    </row>
    <row r="13" spans="2:12" hidden="1" x14ac:dyDescent="0.3">
      <c r="B13" s="85"/>
      <c r="C13" s="85"/>
      <c r="D13" s="85"/>
      <c r="E13" s="85"/>
      <c r="F13" s="85"/>
      <c r="G13" s="86"/>
      <c r="H13" s="86"/>
      <c r="I13" s="86"/>
      <c r="J13" s="86"/>
    </row>
    <row r="14" spans="2:12" hidden="1" x14ac:dyDescent="0.3">
      <c r="B14" s="85"/>
      <c r="C14" s="85"/>
      <c r="D14" s="85"/>
      <c r="E14" s="85"/>
      <c r="F14" s="85"/>
      <c r="G14" s="86"/>
      <c r="H14" s="86"/>
      <c r="I14" s="86"/>
      <c r="J14" s="86"/>
    </row>
    <row r="15" spans="2:12" s="12" customFormat="1" hidden="1" x14ac:dyDescent="0.3">
      <c r="B15" s="78" t="s">
        <v>31</v>
      </c>
      <c r="C15" s="78"/>
      <c r="D15" s="78"/>
      <c r="E15" s="78"/>
      <c r="F15" s="78"/>
      <c r="G15" s="79"/>
      <c r="H15" s="79"/>
      <c r="I15" s="80"/>
      <c r="J15" s="80"/>
      <c r="L15" s="4"/>
    </row>
    <row r="16" spans="2:12" hidden="1" x14ac:dyDescent="0.3">
      <c r="B16" s="85">
        <v>1</v>
      </c>
      <c r="C16" s="85"/>
      <c r="D16" s="85"/>
      <c r="E16" s="85"/>
      <c r="F16" s="85"/>
      <c r="G16" s="86"/>
      <c r="H16" s="86"/>
      <c r="I16" s="86"/>
      <c r="J16" s="86"/>
    </row>
    <row r="17" spans="1:11" hidden="1" x14ac:dyDescent="0.3">
      <c r="B17" s="85">
        <v>2</v>
      </c>
      <c r="C17" s="85"/>
      <c r="D17" s="85"/>
      <c r="E17" s="85"/>
      <c r="F17" s="85"/>
      <c r="G17" s="86"/>
      <c r="H17" s="86"/>
      <c r="I17" s="86"/>
      <c r="J17" s="86"/>
    </row>
    <row r="18" spans="1:11" hidden="1" x14ac:dyDescent="0.3">
      <c r="B18" s="85">
        <v>3</v>
      </c>
      <c r="C18" s="85"/>
      <c r="D18" s="85"/>
      <c r="E18" s="85"/>
      <c r="F18" s="85"/>
      <c r="G18" s="86"/>
      <c r="H18" s="86"/>
      <c r="I18" s="86"/>
      <c r="J18" s="86"/>
    </row>
    <row r="19" spans="1:11" hidden="1" x14ac:dyDescent="0.3">
      <c r="B19" s="85"/>
      <c r="C19" s="85"/>
      <c r="D19" s="85"/>
      <c r="E19" s="85"/>
      <c r="F19" s="85"/>
      <c r="G19" s="86"/>
      <c r="H19" s="86"/>
      <c r="I19" s="86"/>
      <c r="J19" s="86"/>
    </row>
    <row r="20" spans="1:11" hidden="1" x14ac:dyDescent="0.3">
      <c r="B20" s="85"/>
      <c r="C20" s="85"/>
      <c r="D20" s="85"/>
      <c r="E20" s="85"/>
      <c r="F20" s="85"/>
      <c r="G20" s="86"/>
      <c r="H20" s="86"/>
      <c r="I20" s="86"/>
      <c r="J20" s="86"/>
    </row>
    <row r="21" spans="1:11" hidden="1" x14ac:dyDescent="0.3">
      <c r="B21" s="85"/>
      <c r="C21" s="85"/>
      <c r="D21" s="85"/>
      <c r="E21" s="85"/>
      <c r="F21" s="85"/>
      <c r="G21" s="86"/>
      <c r="H21" s="86"/>
      <c r="I21" s="86"/>
      <c r="J21" s="86"/>
    </row>
    <row r="22" spans="1:11" hidden="1" x14ac:dyDescent="0.3">
      <c r="A22" s="13"/>
      <c r="B22" s="78" t="s">
        <v>29</v>
      </c>
      <c r="C22" s="78"/>
      <c r="D22" s="87" t="s">
        <v>4</v>
      </c>
      <c r="E22" s="87"/>
      <c r="F22" s="87"/>
      <c r="G22" s="79" t="s">
        <v>30</v>
      </c>
      <c r="H22" s="79"/>
      <c r="I22" s="80" t="s">
        <v>3</v>
      </c>
      <c r="J22" s="80"/>
    </row>
    <row r="23" spans="1:11" hidden="1" x14ac:dyDescent="0.3">
      <c r="A23" s="13"/>
      <c r="B23" s="85">
        <v>1</v>
      </c>
      <c r="C23" s="85"/>
      <c r="D23" s="85"/>
      <c r="E23" s="85"/>
      <c r="F23" s="85"/>
      <c r="G23" s="86"/>
      <c r="H23" s="86"/>
      <c r="I23" s="86"/>
      <c r="J23" s="86"/>
    </row>
    <row r="24" spans="1:11" hidden="1" x14ac:dyDescent="0.3">
      <c r="A24" s="13"/>
      <c r="B24" s="85">
        <v>2</v>
      </c>
      <c r="C24" s="85"/>
      <c r="D24" s="85"/>
      <c r="E24" s="85"/>
      <c r="F24" s="85"/>
      <c r="G24" s="86"/>
      <c r="H24" s="86"/>
      <c r="I24" s="86"/>
      <c r="J24" s="86"/>
    </row>
    <row r="25" spans="1:11" hidden="1" x14ac:dyDescent="0.3">
      <c r="A25" s="13"/>
      <c r="B25" s="85">
        <v>3</v>
      </c>
      <c r="C25" s="85"/>
      <c r="D25" s="85"/>
      <c r="E25" s="85"/>
      <c r="F25" s="85"/>
      <c r="G25" s="86"/>
      <c r="H25" s="86"/>
      <c r="I25" s="86"/>
      <c r="J25" s="86"/>
    </row>
    <row r="26" spans="1:11" hidden="1" x14ac:dyDescent="0.3">
      <c r="A26" s="13"/>
      <c r="B26" s="88"/>
      <c r="C26" s="88"/>
      <c r="D26" s="88"/>
      <c r="E26" s="88"/>
      <c r="F26" s="88"/>
      <c r="G26" s="86"/>
      <c r="H26" s="86"/>
      <c r="I26" s="86"/>
      <c r="J26" s="86"/>
    </row>
    <row r="27" spans="1:11" hidden="1" x14ac:dyDescent="0.3">
      <c r="A27" s="13"/>
      <c r="B27" s="88"/>
      <c r="C27" s="88"/>
      <c r="D27" s="88"/>
      <c r="E27" s="88"/>
      <c r="F27" s="88"/>
      <c r="G27" s="86"/>
      <c r="H27" s="86"/>
      <c r="I27" s="86"/>
      <c r="J27" s="86"/>
    </row>
    <row r="28" spans="1:11" ht="5.15" hidden="1" customHeight="1" x14ac:dyDescent="0.3">
      <c r="A28" s="13"/>
      <c r="B28" s="89"/>
      <c r="C28" s="90"/>
      <c r="D28" s="91"/>
      <c r="E28" s="91"/>
      <c r="F28" s="91"/>
      <c r="G28" s="92"/>
      <c r="H28" s="92"/>
      <c r="I28" s="93"/>
      <c r="J28" s="93"/>
    </row>
    <row r="29" spans="1:11" ht="35" customHeight="1" x14ac:dyDescent="0.3">
      <c r="A29" s="14"/>
      <c r="B29" s="15" t="s">
        <v>35</v>
      </c>
      <c r="C29" s="16" t="s">
        <v>38</v>
      </c>
      <c r="D29" s="99" t="s">
        <v>19</v>
      </c>
      <c r="E29" s="99"/>
      <c r="F29" s="99"/>
      <c r="G29" s="99"/>
      <c r="H29" s="100">
        <v>0.55000000000000004</v>
      </c>
      <c r="I29" s="101"/>
      <c r="J29" s="101"/>
    </row>
    <row r="30" spans="1:11" ht="35" x14ac:dyDescent="0.3">
      <c r="A30" s="14"/>
      <c r="B30" s="102" t="s">
        <v>85</v>
      </c>
      <c r="C30" s="103"/>
      <c r="D30" s="17" t="s">
        <v>78</v>
      </c>
      <c r="E30" s="17" t="s">
        <v>79</v>
      </c>
      <c r="F30" s="17" t="s">
        <v>80</v>
      </c>
      <c r="G30" s="17" t="s">
        <v>81</v>
      </c>
      <c r="H30" s="17" t="s">
        <v>82</v>
      </c>
      <c r="I30" s="17" t="s">
        <v>83</v>
      </c>
      <c r="J30" s="17" t="s">
        <v>84</v>
      </c>
    </row>
    <row r="31" spans="1:11" x14ac:dyDescent="0.3">
      <c r="A31" s="14"/>
      <c r="B31" s="18" t="s">
        <v>28</v>
      </c>
      <c r="C31" s="19">
        <v>20</v>
      </c>
      <c r="D31" s="20">
        <v>1</v>
      </c>
      <c r="E31" s="20">
        <v>2</v>
      </c>
      <c r="F31" s="20">
        <v>3</v>
      </c>
      <c r="G31" s="21">
        <v>4</v>
      </c>
      <c r="H31" s="22">
        <v>5</v>
      </c>
      <c r="I31" s="22">
        <v>6</v>
      </c>
      <c r="J31" s="22">
        <v>7</v>
      </c>
      <c r="K31" s="23">
        <f>SUM(D33:J33)</f>
        <v>0</v>
      </c>
    </row>
    <row r="32" spans="1:11" ht="30" customHeight="1" x14ac:dyDescent="0.3">
      <c r="A32" s="14"/>
      <c r="B32" s="104" t="s">
        <v>86</v>
      </c>
      <c r="C32" s="104"/>
      <c r="D32" s="24"/>
      <c r="E32" s="24"/>
      <c r="F32" s="24"/>
      <c r="G32" s="25"/>
      <c r="H32" s="26"/>
      <c r="I32" s="26"/>
      <c r="J32" s="26"/>
      <c r="K32" s="27"/>
    </row>
    <row r="33" spans="1:12" ht="18" hidden="1" customHeight="1" x14ac:dyDescent="0.3">
      <c r="A33" s="14"/>
      <c r="B33" s="105"/>
      <c r="C33" s="105"/>
      <c r="D33" s="28" t="str">
        <f>((IF(D32="X",D31,"0")))</f>
        <v>0</v>
      </c>
      <c r="E33" s="28" t="str">
        <f>((IF(E32="X",E31,"0")))</f>
        <v>0</v>
      </c>
      <c r="F33" s="28" t="str">
        <f>((IF(F32="X",F31,"0")))</f>
        <v>0</v>
      </c>
      <c r="G33" s="29" t="str">
        <f>((IF(G32="X",G31,"0")))</f>
        <v>0</v>
      </c>
      <c r="H33" s="30" t="str">
        <f>(IF(H32="X",H31,"0"))</f>
        <v>0</v>
      </c>
      <c r="I33" s="30" t="str">
        <f>(IF(I32="X",I31,"0"))</f>
        <v>0</v>
      </c>
      <c r="J33" s="30" t="str">
        <f>(IF(J32="X",J31,"0"))</f>
        <v>0</v>
      </c>
      <c r="K33" s="27"/>
    </row>
    <row r="34" spans="1:12" x14ac:dyDescent="0.3">
      <c r="A34" s="14"/>
      <c r="B34" s="31" t="s">
        <v>31</v>
      </c>
      <c r="C34" s="19">
        <v>20</v>
      </c>
      <c r="D34" s="20">
        <v>1</v>
      </c>
      <c r="E34" s="20">
        <v>2</v>
      </c>
      <c r="F34" s="20">
        <v>3</v>
      </c>
      <c r="G34" s="20">
        <v>4</v>
      </c>
      <c r="H34" s="22">
        <v>5</v>
      </c>
      <c r="I34" s="22">
        <v>6</v>
      </c>
      <c r="J34" s="22">
        <v>7</v>
      </c>
      <c r="K34" s="23">
        <f>SUM(D36:J36)</f>
        <v>0</v>
      </c>
    </row>
    <row r="35" spans="1:12" ht="30" customHeight="1" x14ac:dyDescent="0.3">
      <c r="A35" s="14"/>
      <c r="B35" s="104" t="s">
        <v>86</v>
      </c>
      <c r="C35" s="104"/>
      <c r="D35" s="24"/>
      <c r="E35" s="24"/>
      <c r="F35" s="24"/>
      <c r="G35" s="25"/>
      <c r="H35" s="26"/>
      <c r="I35" s="26"/>
      <c r="J35" s="26"/>
      <c r="K35" s="27"/>
    </row>
    <row r="36" spans="1:12" ht="18" hidden="1" customHeight="1" thickBot="1" x14ac:dyDescent="0.35">
      <c r="A36" s="14"/>
      <c r="B36" s="105"/>
      <c r="C36" s="105"/>
      <c r="D36" s="28" t="str">
        <f>((IF(D35="X",D34,"0")))</f>
        <v>0</v>
      </c>
      <c r="E36" s="28" t="str">
        <f t="shared" ref="E36" si="0">((IF(E35="X",E34,"0")))</f>
        <v>0</v>
      </c>
      <c r="F36" s="28" t="str">
        <f>((IF(F35="X",F34,"0")))</f>
        <v>0</v>
      </c>
      <c r="G36" s="29" t="str">
        <f>((IF(G35="X",G34,"0")))</f>
        <v>0</v>
      </c>
      <c r="H36" s="30" t="str">
        <f>((IF(H35="X",H34,"0")))</f>
        <v>0</v>
      </c>
      <c r="I36" s="30" t="str">
        <f>((IF(I35="X",I34,"0")))</f>
        <v>0</v>
      </c>
      <c r="J36" s="30" t="str">
        <f>((IF(J35="X",J34,"0")))</f>
        <v>0</v>
      </c>
      <c r="K36" s="27"/>
    </row>
    <row r="37" spans="1:12" x14ac:dyDescent="0.3">
      <c r="A37" s="14"/>
      <c r="B37" s="31" t="s">
        <v>29</v>
      </c>
      <c r="C37" s="19">
        <v>15</v>
      </c>
      <c r="D37" s="20">
        <v>1</v>
      </c>
      <c r="E37" s="20">
        <v>2</v>
      </c>
      <c r="F37" s="20">
        <v>3</v>
      </c>
      <c r="G37" s="20">
        <v>4</v>
      </c>
      <c r="H37" s="22">
        <v>5</v>
      </c>
      <c r="I37" s="22">
        <v>6</v>
      </c>
      <c r="J37" s="22">
        <v>7</v>
      </c>
      <c r="K37" s="23">
        <f>SUM(D39:J39)</f>
        <v>0</v>
      </c>
    </row>
    <row r="38" spans="1:12" ht="30" customHeight="1" x14ac:dyDescent="0.3">
      <c r="A38" s="14"/>
      <c r="B38" s="104" t="s">
        <v>86</v>
      </c>
      <c r="C38" s="104"/>
      <c r="D38" s="24"/>
      <c r="E38" s="24"/>
      <c r="F38" s="24"/>
      <c r="G38" s="25"/>
      <c r="H38" s="26"/>
      <c r="I38" s="26"/>
      <c r="J38" s="26"/>
      <c r="K38" s="27"/>
    </row>
    <row r="39" spans="1:12" ht="12" hidden="1" customHeight="1" thickBot="1" x14ac:dyDescent="0.35">
      <c r="A39" s="14"/>
      <c r="B39" s="105"/>
      <c r="C39" s="105"/>
      <c r="D39" s="28" t="str">
        <f>((IF(D38="X",D37,"0")))</f>
        <v>0</v>
      </c>
      <c r="E39" s="28" t="str">
        <f t="shared" ref="E39:F39" si="1">((IF(E38="X",E37,"0")))</f>
        <v>0</v>
      </c>
      <c r="F39" s="28" t="str">
        <f t="shared" si="1"/>
        <v>0</v>
      </c>
      <c r="G39" s="29" t="str">
        <f>((IF(G38="X",G37,"0")))</f>
        <v>0</v>
      </c>
      <c r="H39" s="30" t="str">
        <f>((IF(H38="X",H37,"0")))</f>
        <v>0</v>
      </c>
      <c r="I39" s="30" t="str">
        <f t="shared" ref="I39:J39" si="2">((IF(I38="X",I37,"0")))</f>
        <v>0</v>
      </c>
      <c r="J39" s="30" t="str">
        <f t="shared" si="2"/>
        <v>0</v>
      </c>
      <c r="K39" s="27"/>
    </row>
    <row r="40" spans="1:12" ht="35" customHeight="1" x14ac:dyDescent="0.3">
      <c r="B40" s="32" t="s">
        <v>36</v>
      </c>
      <c r="C40" s="33">
        <f>C37+C34+C31</f>
        <v>55</v>
      </c>
      <c r="D40" s="94">
        <f>(K31*C31)+(K34*C34)+(K37*C37)</f>
        <v>0</v>
      </c>
      <c r="E40" s="94"/>
      <c r="F40" s="94"/>
      <c r="G40" s="94"/>
      <c r="H40" s="95">
        <f>D40/(C40*7)</f>
        <v>0</v>
      </c>
      <c r="I40" s="95"/>
      <c r="J40" s="95"/>
      <c r="K40" s="95"/>
      <c r="L40" s="3"/>
    </row>
    <row r="41" spans="1:12" x14ac:dyDescent="0.3">
      <c r="B41" s="34"/>
      <c r="C41" s="35"/>
      <c r="D41" s="35"/>
      <c r="E41" s="35"/>
      <c r="F41" s="35"/>
      <c r="G41" s="35"/>
      <c r="H41" s="35"/>
      <c r="I41" s="35"/>
      <c r="J41" s="35"/>
      <c r="L41" s="3"/>
    </row>
    <row r="42" spans="1:12" ht="35" customHeight="1" x14ac:dyDescent="0.3">
      <c r="A42" s="36"/>
      <c r="B42" s="37" t="s">
        <v>20</v>
      </c>
      <c r="C42" s="38" t="s">
        <v>39</v>
      </c>
      <c r="D42" s="96" t="s">
        <v>19</v>
      </c>
      <c r="E42" s="96"/>
      <c r="F42" s="96"/>
      <c r="G42" s="96"/>
      <c r="H42" s="97">
        <v>0.45</v>
      </c>
      <c r="I42" s="98"/>
      <c r="J42" s="98"/>
    </row>
    <row r="43" spans="1:12" ht="35" x14ac:dyDescent="0.3">
      <c r="A43" s="14"/>
      <c r="B43" s="102" t="s">
        <v>85</v>
      </c>
      <c r="C43" s="103"/>
      <c r="D43" s="17" t="s">
        <v>78</v>
      </c>
      <c r="E43" s="17" t="s">
        <v>79</v>
      </c>
      <c r="F43" s="17" t="s">
        <v>80</v>
      </c>
      <c r="G43" s="17" t="s">
        <v>81</v>
      </c>
      <c r="H43" s="17" t="s">
        <v>82</v>
      </c>
      <c r="I43" s="17" t="s">
        <v>83</v>
      </c>
      <c r="J43" s="17" t="s">
        <v>84</v>
      </c>
    </row>
    <row r="44" spans="1:12" x14ac:dyDescent="0.3">
      <c r="A44" s="14"/>
      <c r="B44" s="39" t="s">
        <v>32</v>
      </c>
      <c r="C44" s="40">
        <v>8</v>
      </c>
      <c r="D44" s="41">
        <v>1</v>
      </c>
      <c r="E44" s="41">
        <v>2</v>
      </c>
      <c r="F44" s="41">
        <v>3</v>
      </c>
      <c r="G44" s="42">
        <v>4</v>
      </c>
      <c r="H44" s="43">
        <v>5</v>
      </c>
      <c r="I44" s="43">
        <v>6</v>
      </c>
      <c r="J44" s="43">
        <v>7</v>
      </c>
      <c r="K44" s="44">
        <f>SUM(D48:J48)/3</f>
        <v>0</v>
      </c>
    </row>
    <row r="45" spans="1:12" ht="30" customHeight="1" x14ac:dyDescent="0.3">
      <c r="A45" s="14"/>
      <c r="B45" s="104" t="s">
        <v>76</v>
      </c>
      <c r="C45" s="104"/>
      <c r="D45" s="24"/>
      <c r="E45" s="24"/>
      <c r="F45" s="24"/>
      <c r="G45" s="25"/>
      <c r="H45" s="26"/>
      <c r="I45" s="26"/>
      <c r="J45" s="26"/>
    </row>
    <row r="46" spans="1:12" ht="30" customHeight="1" x14ac:dyDescent="0.3">
      <c r="A46" s="14"/>
      <c r="B46" s="104" t="s">
        <v>73</v>
      </c>
      <c r="C46" s="104"/>
      <c r="D46" s="24"/>
      <c r="E46" s="24"/>
      <c r="F46" s="24"/>
      <c r="G46" s="25"/>
      <c r="H46" s="26"/>
      <c r="I46" s="26"/>
      <c r="J46" s="26"/>
    </row>
    <row r="47" spans="1:12" ht="30" customHeight="1" x14ac:dyDescent="0.3">
      <c r="A47" s="14"/>
      <c r="B47" s="104" t="s">
        <v>77</v>
      </c>
      <c r="C47" s="104"/>
      <c r="D47" s="24"/>
      <c r="E47" s="24"/>
      <c r="F47" s="24"/>
      <c r="G47" s="25"/>
      <c r="H47" s="26"/>
      <c r="I47" s="26"/>
      <c r="J47" s="26"/>
    </row>
    <row r="48" spans="1:12" ht="13" hidden="1" customHeight="1" thickBot="1" x14ac:dyDescent="0.35">
      <c r="A48" s="14"/>
      <c r="B48" s="106"/>
      <c r="C48" s="106"/>
      <c r="D48" s="45">
        <f>((IF(D45="X",D44,"0")+(IF(D46="X",D44,"0")+IF(D47="X",D44,"0"))))</f>
        <v>0</v>
      </c>
      <c r="E48" s="45">
        <f t="shared" ref="E48:J48" si="3">((IF(E45="X",E44,"0")+(IF(E46="X",E44,"0")+IF(E47="X",E44,"0"))))</f>
        <v>0</v>
      </c>
      <c r="F48" s="45">
        <f t="shared" si="3"/>
        <v>0</v>
      </c>
      <c r="G48" s="46">
        <f t="shared" si="3"/>
        <v>0</v>
      </c>
      <c r="H48" s="47">
        <f t="shared" si="3"/>
        <v>0</v>
      </c>
      <c r="I48" s="47">
        <f t="shared" si="3"/>
        <v>0</v>
      </c>
      <c r="J48" s="47">
        <f t="shared" si="3"/>
        <v>0</v>
      </c>
    </row>
    <row r="49" spans="1:11" x14ac:dyDescent="0.3">
      <c r="A49" s="14"/>
      <c r="B49" s="39" t="s">
        <v>37</v>
      </c>
      <c r="C49" s="40">
        <v>14</v>
      </c>
      <c r="D49" s="41">
        <v>1</v>
      </c>
      <c r="E49" s="41">
        <v>2</v>
      </c>
      <c r="F49" s="41">
        <v>3</v>
      </c>
      <c r="G49" s="42">
        <v>4</v>
      </c>
      <c r="H49" s="43">
        <v>5</v>
      </c>
      <c r="I49" s="43">
        <v>6</v>
      </c>
      <c r="J49" s="43">
        <v>7</v>
      </c>
      <c r="K49" s="44">
        <f>SUM(D53:J53)/3</f>
        <v>0</v>
      </c>
    </row>
    <row r="50" spans="1:11" ht="30" customHeight="1" x14ac:dyDescent="0.3">
      <c r="A50" s="14"/>
      <c r="B50" s="104" t="s">
        <v>40</v>
      </c>
      <c r="C50" s="104"/>
      <c r="D50" s="24"/>
      <c r="E50" s="24"/>
      <c r="F50" s="24"/>
      <c r="G50" s="25"/>
      <c r="H50" s="26"/>
      <c r="I50" s="26"/>
      <c r="J50" s="26"/>
    </row>
    <row r="51" spans="1:11" ht="30" customHeight="1" x14ac:dyDescent="0.3">
      <c r="A51" s="14"/>
      <c r="B51" s="107" t="s">
        <v>41</v>
      </c>
      <c r="C51" s="107"/>
      <c r="D51" s="24"/>
      <c r="E51" s="24"/>
      <c r="F51" s="24"/>
      <c r="G51" s="25"/>
      <c r="H51" s="26"/>
      <c r="I51" s="26"/>
      <c r="J51" s="26"/>
    </row>
    <row r="52" spans="1:11" ht="30" customHeight="1" x14ac:dyDescent="0.3">
      <c r="A52" s="14"/>
      <c r="B52" s="104" t="s">
        <v>42</v>
      </c>
      <c r="C52" s="104"/>
      <c r="D52" s="24"/>
      <c r="E52" s="24"/>
      <c r="F52" s="24"/>
      <c r="G52" s="25"/>
      <c r="H52" s="26"/>
      <c r="I52" s="26"/>
      <c r="J52" s="26"/>
    </row>
    <row r="53" spans="1:11" hidden="1" x14ac:dyDescent="0.3">
      <c r="A53" s="14"/>
      <c r="B53" s="106"/>
      <c r="C53" s="106"/>
      <c r="D53" s="45">
        <f>((IF(D50="X",D49,"0")+(IF(D51="X",D49,"0")+IF(D52="X",D49,"0"))))</f>
        <v>0</v>
      </c>
      <c r="E53" s="45">
        <f t="shared" ref="E53:J53" si="4">((IF(E50="X",E49,"0")+(IF(E51="X",E49,"0")+IF(E52="X",E49,"0"))))</f>
        <v>0</v>
      </c>
      <c r="F53" s="45">
        <f t="shared" si="4"/>
        <v>0</v>
      </c>
      <c r="G53" s="46">
        <f t="shared" si="4"/>
        <v>0</v>
      </c>
      <c r="H53" s="47">
        <f t="shared" si="4"/>
        <v>0</v>
      </c>
      <c r="I53" s="47">
        <f t="shared" si="4"/>
        <v>0</v>
      </c>
      <c r="J53" s="47">
        <f t="shared" si="4"/>
        <v>0</v>
      </c>
    </row>
    <row r="54" spans="1:11" x14ac:dyDescent="0.3">
      <c r="A54" s="14"/>
      <c r="B54" s="39" t="s">
        <v>22</v>
      </c>
      <c r="C54" s="40">
        <v>9</v>
      </c>
      <c r="D54" s="41">
        <v>1</v>
      </c>
      <c r="E54" s="41">
        <v>2</v>
      </c>
      <c r="F54" s="41">
        <v>3</v>
      </c>
      <c r="G54" s="42">
        <v>4</v>
      </c>
      <c r="H54" s="43">
        <v>5</v>
      </c>
      <c r="I54" s="43">
        <v>6</v>
      </c>
      <c r="J54" s="43">
        <v>7</v>
      </c>
      <c r="K54" s="44">
        <f>SUM(D58:J58)/3</f>
        <v>0</v>
      </c>
    </row>
    <row r="55" spans="1:11" ht="30" customHeight="1" x14ac:dyDescent="0.3">
      <c r="A55" s="14"/>
      <c r="B55" s="104" t="s">
        <v>43</v>
      </c>
      <c r="C55" s="104"/>
      <c r="D55" s="24"/>
      <c r="E55" s="24"/>
      <c r="F55" s="24"/>
      <c r="G55" s="25"/>
      <c r="H55" s="26"/>
      <c r="I55" s="26"/>
      <c r="J55" s="26"/>
    </row>
    <row r="56" spans="1:11" ht="30" customHeight="1" x14ac:dyDescent="0.3">
      <c r="A56" s="14"/>
      <c r="B56" s="104" t="s">
        <v>44</v>
      </c>
      <c r="C56" s="104"/>
      <c r="D56" s="24"/>
      <c r="E56" s="24"/>
      <c r="F56" s="24"/>
      <c r="G56" s="25"/>
      <c r="H56" s="26"/>
      <c r="I56" s="26"/>
      <c r="J56" s="26"/>
    </row>
    <row r="57" spans="1:11" ht="30" customHeight="1" x14ac:dyDescent="0.3">
      <c r="A57" s="14"/>
      <c r="B57" s="104" t="s">
        <v>45</v>
      </c>
      <c r="C57" s="104"/>
      <c r="D57" s="24"/>
      <c r="E57" s="24"/>
      <c r="F57" s="24"/>
      <c r="G57" s="25"/>
      <c r="H57" s="26"/>
      <c r="I57" s="26"/>
      <c r="J57" s="26"/>
    </row>
    <row r="58" spans="1:11" ht="12" hidden="1" customHeight="1" thickBot="1" x14ac:dyDescent="0.35">
      <c r="A58" s="14"/>
      <c r="B58" s="106"/>
      <c r="C58" s="106"/>
      <c r="D58" s="45">
        <f t="shared" ref="D58:J58" si="5">((IF(D55="X",D54,"0")+IF(D56="X",D54,"0")+(IF(D57="X",D54,"0"))))</f>
        <v>0</v>
      </c>
      <c r="E58" s="45">
        <f t="shared" si="5"/>
        <v>0</v>
      </c>
      <c r="F58" s="45">
        <f t="shared" si="5"/>
        <v>0</v>
      </c>
      <c r="G58" s="46">
        <f t="shared" si="5"/>
        <v>0</v>
      </c>
      <c r="H58" s="47">
        <f t="shared" si="5"/>
        <v>0</v>
      </c>
      <c r="I58" s="47">
        <f t="shared" si="5"/>
        <v>0</v>
      </c>
      <c r="J58" s="47">
        <f t="shared" si="5"/>
        <v>0</v>
      </c>
    </row>
    <row r="59" spans="1:11" x14ac:dyDescent="0.3">
      <c r="A59" s="14"/>
      <c r="B59" s="39" t="s">
        <v>33</v>
      </c>
      <c r="C59" s="40">
        <v>14</v>
      </c>
      <c r="D59" s="41">
        <v>1</v>
      </c>
      <c r="E59" s="41">
        <v>2</v>
      </c>
      <c r="F59" s="41">
        <v>3</v>
      </c>
      <c r="G59" s="42">
        <v>4</v>
      </c>
      <c r="H59" s="43">
        <v>5</v>
      </c>
      <c r="I59" s="43">
        <v>6</v>
      </c>
      <c r="J59" s="43">
        <v>7</v>
      </c>
      <c r="K59" s="44">
        <f>SUM(D64:J64)/4</f>
        <v>0</v>
      </c>
    </row>
    <row r="60" spans="1:11" ht="30" customHeight="1" x14ac:dyDescent="0.3">
      <c r="A60" s="14"/>
      <c r="B60" s="107" t="s">
        <v>48</v>
      </c>
      <c r="C60" s="107"/>
      <c r="D60" s="24"/>
      <c r="E60" s="24"/>
      <c r="F60" s="24"/>
      <c r="G60" s="25"/>
      <c r="H60" s="26"/>
      <c r="I60" s="26"/>
      <c r="J60" s="26"/>
    </row>
    <row r="61" spans="1:11" ht="30" customHeight="1" x14ac:dyDescent="0.3">
      <c r="A61" s="14"/>
      <c r="B61" s="107" t="s">
        <v>61</v>
      </c>
      <c r="C61" s="107"/>
      <c r="D61" s="24"/>
      <c r="E61" s="24"/>
      <c r="F61" s="24"/>
      <c r="G61" s="25"/>
      <c r="H61" s="26"/>
      <c r="I61" s="26"/>
      <c r="J61" s="26"/>
    </row>
    <row r="62" spans="1:11" ht="30" customHeight="1" x14ac:dyDescent="0.3">
      <c r="A62" s="14"/>
      <c r="B62" s="107" t="s">
        <v>47</v>
      </c>
      <c r="C62" s="107"/>
      <c r="D62" s="24"/>
      <c r="E62" s="24"/>
      <c r="F62" s="24"/>
      <c r="G62" s="25"/>
      <c r="H62" s="26"/>
      <c r="I62" s="26"/>
      <c r="J62" s="26"/>
    </row>
    <row r="63" spans="1:11" ht="30" customHeight="1" x14ac:dyDescent="0.3">
      <c r="A63" s="14"/>
      <c r="B63" s="107" t="s">
        <v>46</v>
      </c>
      <c r="C63" s="107"/>
      <c r="D63" s="24"/>
      <c r="E63" s="24"/>
      <c r="F63" s="24"/>
      <c r="G63" s="25"/>
      <c r="H63" s="26"/>
      <c r="I63" s="26"/>
      <c r="J63" s="26"/>
    </row>
    <row r="64" spans="1:11" hidden="1" x14ac:dyDescent="0.3">
      <c r="A64" s="14"/>
      <c r="B64" s="106"/>
      <c r="C64" s="106"/>
      <c r="D64" s="45">
        <f>((IF(D60="X",D59,"0")+IF(D61="X",D59,"0")+(IF(D62="X",D59,"0")+(IF(D63="X",D59,"0")))))</f>
        <v>0</v>
      </c>
      <c r="E64" s="45">
        <f t="shared" ref="E64" si="6">((IF(E60="X",E59,"0")+IF(E61="X",E59,"0")+(IF(E62="X",E59,"0")+(IF(E63="X",E59,"0")))))</f>
        <v>0</v>
      </c>
      <c r="F64" s="45">
        <f>((IF(F60="X",F59,"0")+IF(F61="X",F59,"0")+(IF(F62="X",F59,"0")+(IF(F63="X",F59,"0")))))</f>
        <v>0</v>
      </c>
      <c r="G64" s="46">
        <f>((IF(G60="X",G59,"0")+IF(G61="X",G59,"0")+(IF(G62="X",G59,"0")+(IF(G63="X",G59,"0")))))</f>
        <v>0</v>
      </c>
      <c r="H64" s="47">
        <f>((IF(H60="X",H59,"0")+IF(H61="X",H59,"0")+(IF(H62="X",H59,"0")+(IF(H63="X",H59,"0")))))</f>
        <v>0</v>
      </c>
      <c r="I64" s="47">
        <f t="shared" ref="I64" si="7">((IF(I60="X",I59,"0")+IF(I61="X",I59,"0")+(IF(I62="X",I59,"0")+(IF(I63="X",I59,"0")))))</f>
        <v>0</v>
      </c>
      <c r="J64" s="47">
        <f>((IF(J60="X",J59,"0")+IF(J61="X",J59,"0")+(IF(J62="X",J59,"0")+(IF(J63="X",J59,"0")))))</f>
        <v>0</v>
      </c>
    </row>
    <row r="65" spans="1:12" ht="35" customHeight="1" x14ac:dyDescent="0.3">
      <c r="B65" s="37" t="s">
        <v>21</v>
      </c>
      <c r="C65" s="48">
        <f>C44+C49+C54+C59</f>
        <v>45</v>
      </c>
      <c r="D65" s="94">
        <f>K44*C44+K49*C49+K54*C54+K59*C59</f>
        <v>0</v>
      </c>
      <c r="E65" s="94"/>
      <c r="F65" s="94"/>
      <c r="G65" s="94"/>
      <c r="H65" s="117">
        <f>D65/(C65*7)</f>
        <v>0</v>
      </c>
      <c r="I65" s="117"/>
      <c r="J65" s="117"/>
      <c r="K65" s="117"/>
      <c r="L65" s="3"/>
    </row>
    <row r="66" spans="1:12" ht="13.5" customHeight="1" x14ac:dyDescent="0.3">
      <c r="A66" s="36"/>
      <c r="B66" s="35"/>
      <c r="C66" s="35"/>
      <c r="D66" s="35"/>
      <c r="E66" s="35"/>
      <c r="F66" s="35"/>
      <c r="G66" s="35"/>
      <c r="H66" s="35"/>
      <c r="I66" s="35"/>
      <c r="J66" s="35"/>
    </row>
    <row r="67" spans="1:12" ht="39" hidden="1" customHeight="1" thickBot="1" x14ac:dyDescent="0.35">
      <c r="C67" s="49"/>
      <c r="D67" s="50"/>
      <c r="E67" s="51"/>
      <c r="F67" s="52"/>
      <c r="G67" s="53"/>
      <c r="H67" s="53"/>
      <c r="I67" s="53"/>
      <c r="J67" s="54"/>
      <c r="L67" s="3"/>
    </row>
    <row r="68" spans="1:12" ht="35" customHeight="1" x14ac:dyDescent="0.3">
      <c r="B68" s="55" t="s">
        <v>34</v>
      </c>
      <c r="C68" s="95">
        <f>H40</f>
        <v>0</v>
      </c>
      <c r="D68" s="95"/>
      <c r="E68" s="118" t="s">
        <v>27</v>
      </c>
      <c r="F68" s="118"/>
      <c r="G68" s="118"/>
      <c r="H68" s="119">
        <f>(C68*H29)+(C69*H42)</f>
        <v>0</v>
      </c>
      <c r="I68" s="119"/>
      <c r="J68" s="119"/>
      <c r="K68" s="119"/>
      <c r="L68" s="3"/>
    </row>
    <row r="69" spans="1:12" ht="35" customHeight="1" x14ac:dyDescent="0.3">
      <c r="B69" s="56" t="s">
        <v>23</v>
      </c>
      <c r="C69" s="117">
        <f>H65</f>
        <v>0</v>
      </c>
      <c r="D69" s="117"/>
      <c r="E69" s="118"/>
      <c r="F69" s="118"/>
      <c r="G69" s="118"/>
      <c r="H69" s="119"/>
      <c r="I69" s="119"/>
      <c r="J69" s="119"/>
      <c r="K69" s="119"/>
      <c r="L69" s="3"/>
    </row>
    <row r="70" spans="1:12" x14ac:dyDescent="0.3">
      <c r="A70" s="57" t="s">
        <v>5</v>
      </c>
      <c r="B70" s="58"/>
    </row>
    <row r="71" spans="1:12" x14ac:dyDescent="0.3">
      <c r="A71" s="57"/>
      <c r="B71" s="108" t="s">
        <v>6</v>
      </c>
      <c r="C71" s="109"/>
      <c r="D71" s="109"/>
      <c r="E71" s="109"/>
      <c r="F71" s="109"/>
      <c r="G71" s="109"/>
      <c r="H71" s="109"/>
      <c r="I71" s="109"/>
      <c r="J71" s="109"/>
      <c r="K71" s="110"/>
    </row>
    <row r="72" spans="1:12" ht="80" customHeight="1" x14ac:dyDescent="0.3">
      <c r="A72" s="3" t="s">
        <v>7</v>
      </c>
      <c r="B72" s="111" t="s">
        <v>25</v>
      </c>
      <c r="C72" s="112"/>
      <c r="D72" s="112"/>
      <c r="E72" s="112"/>
      <c r="F72" s="112"/>
      <c r="G72" s="112"/>
      <c r="H72" s="112"/>
      <c r="I72" s="112"/>
      <c r="J72" s="112"/>
      <c r="K72" s="113"/>
    </row>
    <row r="73" spans="1:12" x14ac:dyDescent="0.3">
      <c r="A73" s="57" t="s">
        <v>8</v>
      </c>
      <c r="B73" s="59"/>
      <c r="C73" s="35"/>
      <c r="D73" s="35"/>
      <c r="E73" s="35"/>
      <c r="F73" s="35"/>
      <c r="G73" s="35"/>
      <c r="H73" s="35"/>
      <c r="I73" s="35"/>
      <c r="J73" s="35"/>
      <c r="K73" s="60"/>
    </row>
    <row r="74" spans="1:12" x14ac:dyDescent="0.3">
      <c r="A74" s="57" t="s">
        <v>9</v>
      </c>
      <c r="B74" s="59"/>
      <c r="C74" s="35"/>
      <c r="D74" s="35"/>
      <c r="E74" s="35"/>
      <c r="F74" s="35"/>
      <c r="G74" s="35"/>
      <c r="H74" s="35"/>
      <c r="I74" s="35"/>
      <c r="J74" s="35"/>
      <c r="K74" s="60"/>
    </row>
    <row r="75" spans="1:12" x14ac:dyDescent="0.3">
      <c r="A75" s="57" t="s">
        <v>10</v>
      </c>
      <c r="B75" s="59"/>
      <c r="C75" s="35"/>
      <c r="D75" s="35"/>
      <c r="E75" s="35"/>
      <c r="F75" s="35"/>
      <c r="G75" s="35"/>
      <c r="H75" s="35"/>
      <c r="I75" s="35"/>
      <c r="J75" s="35"/>
      <c r="K75" s="60"/>
    </row>
    <row r="76" spans="1:12" x14ac:dyDescent="0.3">
      <c r="A76" s="57" t="s">
        <v>11</v>
      </c>
      <c r="B76" s="59"/>
      <c r="C76" s="35"/>
      <c r="D76" s="35"/>
      <c r="E76" s="35"/>
      <c r="F76" s="35"/>
      <c r="G76" s="35"/>
      <c r="H76" s="35"/>
      <c r="I76" s="35"/>
      <c r="J76" s="35"/>
      <c r="K76" s="60"/>
    </row>
    <row r="77" spans="1:12" x14ac:dyDescent="0.3">
      <c r="A77" s="57" t="s">
        <v>12</v>
      </c>
      <c r="B77" s="59"/>
      <c r="C77" s="35"/>
      <c r="D77" s="35"/>
      <c r="E77" s="35"/>
      <c r="F77" s="35"/>
      <c r="G77" s="35"/>
      <c r="H77" s="35"/>
      <c r="I77" s="35"/>
      <c r="J77" s="35"/>
      <c r="K77" s="60"/>
    </row>
    <row r="78" spans="1:12" x14ac:dyDescent="0.3">
      <c r="A78" s="57" t="s">
        <v>13</v>
      </c>
      <c r="B78" s="61"/>
      <c r="C78" s="62"/>
      <c r="D78" s="62"/>
      <c r="E78" s="62"/>
      <c r="F78" s="62"/>
      <c r="G78" s="62"/>
      <c r="H78" s="62"/>
      <c r="I78" s="62"/>
      <c r="J78" s="62"/>
      <c r="K78" s="63"/>
    </row>
    <row r="79" spans="1:12" x14ac:dyDescent="0.3">
      <c r="A79" s="3" t="s">
        <v>14</v>
      </c>
    </row>
    <row r="80" spans="1:12" hidden="1" x14ac:dyDescent="0.3"/>
    <row r="81" spans="2:12" hidden="1" x14ac:dyDescent="0.3">
      <c r="B81" s="114" t="s">
        <v>15</v>
      </c>
      <c r="C81" s="115"/>
      <c r="D81" s="115"/>
      <c r="E81" s="115"/>
      <c r="F81" s="115"/>
      <c r="G81" s="115"/>
      <c r="H81" s="115"/>
      <c r="I81" s="115"/>
      <c r="J81" s="115"/>
      <c r="K81" s="116"/>
    </row>
    <row r="82" spans="2:12" ht="13.5" hidden="1" thickBot="1" x14ac:dyDescent="0.35">
      <c r="B82" s="64" t="s">
        <v>16</v>
      </c>
      <c r="C82" s="65" t="e">
        <f>((IF(#REF!="","0",1)*#REF!)+(IF(#REF!="","0",1)*#REF!)+(IF(#REF!="","0",1)*#REF!))</f>
        <v>#REF!</v>
      </c>
      <c r="D82" s="66" t="e">
        <f>((IF(#REF!="","0",2)*#REF!)+(IF(#REF!="","0",2)*#REF!)+(IF(#REF!="","0",2)*#REF!))</f>
        <v>#REF!</v>
      </c>
      <c r="E82" s="66" t="e">
        <f>((IF(#REF!="","0",3)*#REF!)+(IF(#REF!="","0",3)*#REF!)+(IF(#REF!="","0",3)*#REF!))</f>
        <v>#REF!</v>
      </c>
      <c r="F82" s="66" t="e">
        <f>((IF(#REF!="","0",4)*#REF!)+(IF(#REF!="","0",4)*#REF!)+(IF(#REF!="","0",4)*#REF!))</f>
        <v>#REF!</v>
      </c>
      <c r="G82" s="66" t="e">
        <f>((IF(#REF!="","0",5)*#REF!)+(IF(#REF!="","0",5)*#REF!)+(IF(#REF!="","0",5)*#REF!))</f>
        <v>#REF!</v>
      </c>
      <c r="H82" s="66" t="e">
        <f>((IF(#REF!="","0",6)*#REF!)+(IF(#REF!="","0",6)*#REF!)+(IF(#REF!="","0",6)*#REF!))</f>
        <v>#REF!</v>
      </c>
      <c r="I82" s="67" t="e">
        <f>((IF(#REF!="","0",7)*#REF!)+(IF(#REF!="","0",7)*#REF!)+(IF(#REF!="","0",7)*#REF!))</f>
        <v>#REF!</v>
      </c>
      <c r="J82" s="3" t="e">
        <f>SUM(C82:I82)</f>
        <v>#REF!</v>
      </c>
      <c r="K82" s="68" t="e">
        <f>J82/350</f>
        <v>#REF!</v>
      </c>
      <c r="L82" s="69"/>
    </row>
    <row r="83" spans="2:12" ht="13.5" hidden="1" thickBot="1" x14ac:dyDescent="0.35">
      <c r="B83" s="64" t="s">
        <v>17</v>
      </c>
      <c r="C83" s="70" t="e">
        <f>((IF(#REF!="","0",1)*#REF!)+(IF(#REF!="","0",1)*#REF!)+(IF(#REF!="","0",1)*#REF!)+(IF(#REF!="","0",1)*#REF!)+(IF(#REF!="","0",1)*#REF!)+(IF(#REF!="","0",1)*#REF!)+(IF(#REF!="","0",1)*#REF!))</f>
        <v>#REF!</v>
      </c>
      <c r="D83" s="70" t="e">
        <f>((IF(#REF!="","0",2)*#REF!)+(IF(#REF!="","0",2)*#REF!)+(IF(#REF!="","0",2)*#REF!)+(IF(#REF!="","0",2)*#REF!)+(IF(#REF!="","0",2)*#REF!)+(IF(#REF!="","0",2)*#REF!)+(IF(#REF!="","0",2)*#REF!))</f>
        <v>#REF!</v>
      </c>
      <c r="E83" s="70" t="e">
        <f>((IF(#REF!="","0",3)*#REF!)+(IF(#REF!="","0",3)*#REF!)+(IF(#REF!="","0",3)*#REF!)+(IF(#REF!="","0",3)*#REF!)+(IF(#REF!="","0",3)*#REF!)+(IF(#REF!="","0",3)*#REF!)+(IF(#REF!="","0",3)*#REF!))</f>
        <v>#REF!</v>
      </c>
      <c r="F83" s="70" t="e">
        <f>((IF(#REF!="","0",4)*#REF!)+(IF(#REF!="","0",4)*#REF!)+(IF(#REF!="","0",4)*#REF!)+(IF(#REF!="","0",4)*#REF!)+(IF(#REF!="","0",4)*#REF!)+(IF(#REF!="","0",4)*#REF!)+(IF(#REF!="","0",4)*#REF!))</f>
        <v>#REF!</v>
      </c>
      <c r="G83" s="70" t="e">
        <f>((IF(#REF!="","0",5)*#REF!)+(IF(#REF!="","0",5)*#REF!)+(IF(#REF!="","0",5)*#REF!)+(IF(#REF!="","0",5)*#REF!)+(IF(#REF!="","0",5)*#REF!)+(IF(#REF!="","0",5)*#REF!)+(IF(#REF!="","0",5)*#REF!))</f>
        <v>#REF!</v>
      </c>
      <c r="H83" s="70" t="e">
        <f>((IF(#REF!="","0",6)*#REF!)+(IF(#REF!="","0",6)*#REF!)+(IF(#REF!="","0",6)*#REF!)+(IF(#REF!="","0",6)*#REF!)+(IF(#REF!="","0",6)*#REF!)+(IF(#REF!="","0",6)*#REF!)+(IF(#REF!="","0",6)*#REF!))</f>
        <v>#REF!</v>
      </c>
      <c r="I83" s="70" t="e">
        <f>((IF(#REF!="","0",7)*#REF!)+(IF(#REF!="","0",7)*#REF!)+(IF(#REF!="","0",7)*#REF!)+(IF(#REF!="","0",7)*#REF!)+(IF(#REF!="","0",7)*#REF!)+(IF(#REF!="","0",7)*#REF!)+(IF(#REF!="","0",7)*#REF!))</f>
        <v>#REF!</v>
      </c>
      <c r="J83" s="71" t="e">
        <f>SUM(C83:I83)</f>
        <v>#REF!</v>
      </c>
      <c r="K83" s="68" t="e">
        <f>J83/350</f>
        <v>#REF!</v>
      </c>
      <c r="L83" s="69"/>
    </row>
    <row r="84" spans="2:12" ht="13.5" hidden="1" thickBot="1" x14ac:dyDescent="0.35">
      <c r="B84" s="72"/>
      <c r="C84" s="73"/>
      <c r="D84" s="73"/>
      <c r="E84" s="73"/>
      <c r="F84" s="73"/>
      <c r="G84" s="73"/>
      <c r="H84" s="73"/>
      <c r="I84" s="73"/>
      <c r="J84" s="73" t="e">
        <f>SUM(J82:J83)</f>
        <v>#REF!</v>
      </c>
      <c r="K84" s="74" t="e">
        <f>IF(J84&lt;490,0,J84/700)</f>
        <v>#REF!</v>
      </c>
      <c r="L84" s="69"/>
    </row>
  </sheetData>
  <mergeCells count="115">
    <mergeCell ref="B71:K71"/>
    <mergeCell ref="B72:K72"/>
    <mergeCell ref="B81:K81"/>
    <mergeCell ref="D65:G65"/>
    <mergeCell ref="H65:K65"/>
    <mergeCell ref="C68:D68"/>
    <mergeCell ref="E68:G69"/>
    <mergeCell ref="H68:K69"/>
    <mergeCell ref="C69:D69"/>
    <mergeCell ref="B58:C58"/>
    <mergeCell ref="B60:C60"/>
    <mergeCell ref="B61:C61"/>
    <mergeCell ref="B62:C62"/>
    <mergeCell ref="B63:C63"/>
    <mergeCell ref="B64:C64"/>
    <mergeCell ref="B51:C51"/>
    <mergeCell ref="B52:C52"/>
    <mergeCell ref="B53:C53"/>
    <mergeCell ref="B55:C55"/>
    <mergeCell ref="B56:C56"/>
    <mergeCell ref="B57:C57"/>
    <mergeCell ref="B43:C43"/>
    <mergeCell ref="B45:C45"/>
    <mergeCell ref="B46:C46"/>
    <mergeCell ref="B47:C47"/>
    <mergeCell ref="B48:C48"/>
    <mergeCell ref="B50:C50"/>
    <mergeCell ref="B36:C36"/>
    <mergeCell ref="B38:C38"/>
    <mergeCell ref="B39:C39"/>
    <mergeCell ref="D40:G40"/>
    <mergeCell ref="H40:K40"/>
    <mergeCell ref="D42:G42"/>
    <mergeCell ref="H42:J42"/>
    <mergeCell ref="D29:G29"/>
    <mergeCell ref="H29:J29"/>
    <mergeCell ref="B30:C30"/>
    <mergeCell ref="B32:C32"/>
    <mergeCell ref="B33:C33"/>
    <mergeCell ref="B35:C35"/>
    <mergeCell ref="B27:F27"/>
    <mergeCell ref="G27:H27"/>
    <mergeCell ref="I27:J27"/>
    <mergeCell ref="B28:C28"/>
    <mergeCell ref="D28:F28"/>
    <mergeCell ref="G28:H28"/>
    <mergeCell ref="I28:J28"/>
    <mergeCell ref="B25:F25"/>
    <mergeCell ref="G25:H25"/>
    <mergeCell ref="I25:J25"/>
    <mergeCell ref="B26:F26"/>
    <mergeCell ref="G26:H26"/>
    <mergeCell ref="I26:J26"/>
    <mergeCell ref="B23:F23"/>
    <mergeCell ref="G23:H23"/>
    <mergeCell ref="I23:J23"/>
    <mergeCell ref="B24:F24"/>
    <mergeCell ref="G24:H24"/>
    <mergeCell ref="I24:J24"/>
    <mergeCell ref="B21:F21"/>
    <mergeCell ref="G21:H21"/>
    <mergeCell ref="I21:J21"/>
    <mergeCell ref="B22:C22"/>
    <mergeCell ref="D22:F22"/>
    <mergeCell ref="G22:H22"/>
    <mergeCell ref="I22:J22"/>
    <mergeCell ref="B19:F19"/>
    <mergeCell ref="G19:H19"/>
    <mergeCell ref="I19:J19"/>
    <mergeCell ref="B20:F20"/>
    <mergeCell ref="G20:H20"/>
    <mergeCell ref="I20:J20"/>
    <mergeCell ref="B17:F17"/>
    <mergeCell ref="G17:H17"/>
    <mergeCell ref="I17:J17"/>
    <mergeCell ref="B18:F18"/>
    <mergeCell ref="G18:H18"/>
    <mergeCell ref="I18:J18"/>
    <mergeCell ref="B15:F15"/>
    <mergeCell ref="G15:H15"/>
    <mergeCell ref="I15:J15"/>
    <mergeCell ref="B16:F16"/>
    <mergeCell ref="G16:H16"/>
    <mergeCell ref="I16:J16"/>
    <mergeCell ref="B13:F13"/>
    <mergeCell ref="G13:H13"/>
    <mergeCell ref="I13:J13"/>
    <mergeCell ref="B14:F14"/>
    <mergeCell ref="G14:H14"/>
    <mergeCell ref="I14:J14"/>
    <mergeCell ref="B11:F11"/>
    <mergeCell ref="G11:H11"/>
    <mergeCell ref="I11:J11"/>
    <mergeCell ref="B12:F12"/>
    <mergeCell ref="G12:H12"/>
    <mergeCell ref="I12:J12"/>
    <mergeCell ref="B9:F9"/>
    <mergeCell ref="G9:H9"/>
    <mergeCell ref="I9:J9"/>
    <mergeCell ref="B10:F10"/>
    <mergeCell ref="G10:H10"/>
    <mergeCell ref="I10:J10"/>
    <mergeCell ref="C5:F5"/>
    <mergeCell ref="B7:F7"/>
    <mergeCell ref="G7:H7"/>
    <mergeCell ref="I7:J7"/>
    <mergeCell ref="B8:F8"/>
    <mergeCell ref="G8:H8"/>
    <mergeCell ref="I8:J8"/>
    <mergeCell ref="C1:F1"/>
    <mergeCell ref="H1:J1"/>
    <mergeCell ref="C2:F2"/>
    <mergeCell ref="H2:J3"/>
    <mergeCell ref="C3:F3"/>
    <mergeCell ref="C4:F4"/>
  </mergeCells>
  <pageMargins left="0.7" right="0.7" top="0.75" bottom="0.75" header="0.3" footer="0.3"/>
  <pageSetup paperSize="9" scale="66" orientation="portrait" r:id="rId1"/>
  <headerFooter alignWithMargins="0">
    <oddHeader>&amp;C&amp;"-,Grassetto"&amp;11SCHEDA DI VALUTAZIONE DELLA
 PERFORMANCE - PERSONALE NON PO&amp;R&amp;"-,Normale"&amp;11Comune di ______________________</oddHeader>
    <oddFooter>&amp;LFirma compilatore:&amp;CFirma interessato:&amp;RData compilazione</oddFooter>
  </headerFooter>
  <colBreaks count="1" manualBreakCount="1">
    <brk id="1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view="pageBreakPreview" topLeftCell="B1" zoomScaleNormal="130" zoomScaleSheetLayoutView="100" zoomScalePageLayoutView="90" workbookViewId="0">
      <selection activeCell="B47" sqref="B47:C47"/>
    </sheetView>
  </sheetViews>
  <sheetFormatPr defaultColWidth="8.81640625" defaultRowHeight="13" x14ac:dyDescent="0.3"/>
  <cols>
    <col min="1" max="1" width="6.81640625" style="3" hidden="1" customWidth="1"/>
    <col min="2" max="2" width="48" style="3" customWidth="1"/>
    <col min="3" max="3" width="12.453125" style="3" customWidth="1"/>
    <col min="4" max="10" width="8.6328125" style="3" customWidth="1"/>
    <col min="11" max="11" width="12.453125" style="3" customWidth="1"/>
    <col min="12" max="12" width="40.453125" style="4" bestFit="1" customWidth="1"/>
    <col min="13" max="16384" width="8.81640625" style="3"/>
  </cols>
  <sheetData>
    <row r="1" spans="2:12" ht="15.5" x14ac:dyDescent="0.35">
      <c r="B1" s="1" t="s">
        <v>90</v>
      </c>
      <c r="C1" s="81" t="s">
        <v>91</v>
      </c>
      <c r="D1" s="81"/>
      <c r="E1" s="81"/>
      <c r="F1" s="81"/>
      <c r="G1" s="2"/>
      <c r="H1" s="82" t="s">
        <v>0</v>
      </c>
      <c r="I1" s="83"/>
      <c r="J1" s="83"/>
    </row>
    <row r="2" spans="2:12" ht="14.5" x14ac:dyDescent="0.35">
      <c r="B2" s="5" t="s">
        <v>1</v>
      </c>
      <c r="C2" s="81" t="s">
        <v>92</v>
      </c>
      <c r="D2" s="81"/>
      <c r="E2" s="81"/>
      <c r="F2" s="81"/>
      <c r="G2" s="6"/>
      <c r="H2" s="84" t="s">
        <v>87</v>
      </c>
      <c r="I2" s="84"/>
      <c r="J2" s="84"/>
    </row>
    <row r="3" spans="2:12" ht="15.5" x14ac:dyDescent="0.35">
      <c r="B3" s="1" t="s">
        <v>2</v>
      </c>
      <c r="C3" s="81" t="s">
        <v>24</v>
      </c>
      <c r="D3" s="81"/>
      <c r="E3" s="81"/>
      <c r="F3" s="81"/>
      <c r="G3" s="7"/>
      <c r="H3" s="84"/>
      <c r="I3" s="84"/>
      <c r="J3" s="84"/>
    </row>
    <row r="4" spans="2:12" ht="15.5" x14ac:dyDescent="0.35">
      <c r="B4" s="5" t="s">
        <v>94</v>
      </c>
      <c r="C4" s="81" t="s">
        <v>95</v>
      </c>
      <c r="D4" s="81"/>
      <c r="E4" s="81"/>
      <c r="F4" s="81"/>
      <c r="G4" s="7"/>
      <c r="H4" s="7"/>
      <c r="I4" s="7"/>
      <c r="J4" s="8"/>
    </row>
    <row r="5" spans="2:12" ht="15.5" x14ac:dyDescent="0.35">
      <c r="B5" s="5" t="s">
        <v>93</v>
      </c>
      <c r="C5" s="75" t="s">
        <v>89</v>
      </c>
      <c r="D5" s="75"/>
      <c r="E5" s="75"/>
      <c r="F5" s="75"/>
      <c r="G5" s="7"/>
      <c r="H5" s="7"/>
      <c r="I5" s="7"/>
      <c r="J5" s="7"/>
    </row>
    <row r="6" spans="2:12" ht="15.5" x14ac:dyDescent="0.35">
      <c r="B6" s="9"/>
      <c r="C6" s="10"/>
      <c r="D6" s="10"/>
      <c r="E6" s="10"/>
      <c r="F6" s="10"/>
      <c r="G6" s="7"/>
      <c r="H6" s="7"/>
      <c r="I6" s="7"/>
      <c r="J6" s="7"/>
    </row>
    <row r="7" spans="2:12" ht="13.25" hidden="1" customHeight="1" x14ac:dyDescent="0.3">
      <c r="B7" s="76" t="s">
        <v>26</v>
      </c>
      <c r="C7" s="76"/>
      <c r="D7" s="76"/>
      <c r="E7" s="76"/>
      <c r="F7" s="76"/>
      <c r="G7" s="77"/>
      <c r="H7" s="77"/>
      <c r="I7" s="77" t="s">
        <v>3</v>
      </c>
      <c r="J7" s="77"/>
    </row>
    <row r="8" spans="2:12" hidden="1" x14ac:dyDescent="0.3">
      <c r="B8" s="78" t="s">
        <v>28</v>
      </c>
      <c r="C8" s="78"/>
      <c r="D8" s="78"/>
      <c r="E8" s="78"/>
      <c r="F8" s="78"/>
      <c r="G8" s="79"/>
      <c r="H8" s="79"/>
      <c r="I8" s="80"/>
      <c r="J8" s="80"/>
    </row>
    <row r="9" spans="2:12" hidden="1" x14ac:dyDescent="0.3">
      <c r="B9" s="85">
        <v>1</v>
      </c>
      <c r="C9" s="85"/>
      <c r="D9" s="85"/>
      <c r="E9" s="85"/>
      <c r="F9" s="85"/>
      <c r="G9" s="86"/>
      <c r="H9" s="86"/>
      <c r="I9" s="86"/>
      <c r="J9" s="86"/>
      <c r="K9" s="11"/>
    </row>
    <row r="10" spans="2:12" hidden="1" x14ac:dyDescent="0.3">
      <c r="B10" s="85">
        <v>2</v>
      </c>
      <c r="C10" s="85"/>
      <c r="D10" s="85"/>
      <c r="E10" s="85"/>
      <c r="F10" s="85"/>
      <c r="G10" s="86"/>
      <c r="H10" s="86"/>
      <c r="I10" s="86"/>
      <c r="J10" s="86"/>
    </row>
    <row r="11" spans="2:12" hidden="1" x14ac:dyDescent="0.3">
      <c r="B11" s="85">
        <v>3</v>
      </c>
      <c r="C11" s="85"/>
      <c r="D11" s="85"/>
      <c r="E11" s="85"/>
      <c r="F11" s="85"/>
      <c r="G11" s="86"/>
      <c r="H11" s="86"/>
      <c r="I11" s="86"/>
      <c r="J11" s="86"/>
    </row>
    <row r="12" spans="2:12" hidden="1" x14ac:dyDescent="0.3">
      <c r="B12" s="85"/>
      <c r="C12" s="85"/>
      <c r="D12" s="85"/>
      <c r="E12" s="85"/>
      <c r="F12" s="85"/>
      <c r="G12" s="86"/>
      <c r="H12" s="86"/>
      <c r="I12" s="86"/>
      <c r="J12" s="86"/>
    </row>
    <row r="13" spans="2:12" hidden="1" x14ac:dyDescent="0.3">
      <c r="B13" s="85"/>
      <c r="C13" s="85"/>
      <c r="D13" s="85"/>
      <c r="E13" s="85"/>
      <c r="F13" s="85"/>
      <c r="G13" s="86"/>
      <c r="H13" s="86"/>
      <c r="I13" s="86"/>
      <c r="J13" s="86"/>
    </row>
    <row r="14" spans="2:12" hidden="1" x14ac:dyDescent="0.3">
      <c r="B14" s="85"/>
      <c r="C14" s="85"/>
      <c r="D14" s="85"/>
      <c r="E14" s="85"/>
      <c r="F14" s="85"/>
      <c r="G14" s="86"/>
      <c r="H14" s="86"/>
      <c r="I14" s="86"/>
      <c r="J14" s="86"/>
    </row>
    <row r="15" spans="2:12" s="12" customFormat="1" hidden="1" x14ac:dyDescent="0.3">
      <c r="B15" s="78" t="s">
        <v>31</v>
      </c>
      <c r="C15" s="78"/>
      <c r="D15" s="78"/>
      <c r="E15" s="78"/>
      <c r="F15" s="78"/>
      <c r="G15" s="79"/>
      <c r="H15" s="79"/>
      <c r="I15" s="80"/>
      <c r="J15" s="80"/>
      <c r="L15" s="4"/>
    </row>
    <row r="16" spans="2:12" hidden="1" x14ac:dyDescent="0.3">
      <c r="B16" s="85">
        <v>1</v>
      </c>
      <c r="C16" s="85"/>
      <c r="D16" s="85"/>
      <c r="E16" s="85"/>
      <c r="F16" s="85"/>
      <c r="G16" s="86"/>
      <c r="H16" s="86"/>
      <c r="I16" s="86"/>
      <c r="J16" s="86"/>
    </row>
    <row r="17" spans="1:11" hidden="1" x14ac:dyDescent="0.3">
      <c r="B17" s="85">
        <v>2</v>
      </c>
      <c r="C17" s="85"/>
      <c r="D17" s="85"/>
      <c r="E17" s="85"/>
      <c r="F17" s="85"/>
      <c r="G17" s="86"/>
      <c r="H17" s="86"/>
      <c r="I17" s="86"/>
      <c r="J17" s="86"/>
    </row>
    <row r="18" spans="1:11" hidden="1" x14ac:dyDescent="0.3">
      <c r="B18" s="85">
        <v>3</v>
      </c>
      <c r="C18" s="85"/>
      <c r="D18" s="85"/>
      <c r="E18" s="85"/>
      <c r="F18" s="85"/>
      <c r="G18" s="86"/>
      <c r="H18" s="86"/>
      <c r="I18" s="86"/>
      <c r="J18" s="86"/>
    </row>
    <row r="19" spans="1:11" hidden="1" x14ac:dyDescent="0.3">
      <c r="B19" s="85"/>
      <c r="C19" s="85"/>
      <c r="D19" s="85"/>
      <c r="E19" s="85"/>
      <c r="F19" s="85"/>
      <c r="G19" s="86"/>
      <c r="H19" s="86"/>
      <c r="I19" s="86"/>
      <c r="J19" s="86"/>
    </row>
    <row r="20" spans="1:11" hidden="1" x14ac:dyDescent="0.3">
      <c r="B20" s="85"/>
      <c r="C20" s="85"/>
      <c r="D20" s="85"/>
      <c r="E20" s="85"/>
      <c r="F20" s="85"/>
      <c r="G20" s="86"/>
      <c r="H20" s="86"/>
      <c r="I20" s="86"/>
      <c r="J20" s="86"/>
    </row>
    <row r="21" spans="1:11" hidden="1" x14ac:dyDescent="0.3">
      <c r="B21" s="85"/>
      <c r="C21" s="85"/>
      <c r="D21" s="85"/>
      <c r="E21" s="85"/>
      <c r="F21" s="85"/>
      <c r="G21" s="86"/>
      <c r="H21" s="86"/>
      <c r="I21" s="86"/>
      <c r="J21" s="86"/>
    </row>
    <row r="22" spans="1:11" hidden="1" x14ac:dyDescent="0.3">
      <c r="A22" s="13"/>
      <c r="B22" s="78" t="s">
        <v>29</v>
      </c>
      <c r="C22" s="78"/>
      <c r="D22" s="87" t="s">
        <v>4</v>
      </c>
      <c r="E22" s="87"/>
      <c r="F22" s="87"/>
      <c r="G22" s="79" t="s">
        <v>30</v>
      </c>
      <c r="H22" s="79"/>
      <c r="I22" s="80" t="s">
        <v>3</v>
      </c>
      <c r="J22" s="80"/>
    </row>
    <row r="23" spans="1:11" hidden="1" x14ac:dyDescent="0.3">
      <c r="A23" s="13"/>
      <c r="B23" s="85">
        <v>1</v>
      </c>
      <c r="C23" s="85"/>
      <c r="D23" s="85"/>
      <c r="E23" s="85"/>
      <c r="F23" s="85"/>
      <c r="G23" s="86"/>
      <c r="H23" s="86"/>
      <c r="I23" s="86"/>
      <c r="J23" s="86"/>
    </row>
    <row r="24" spans="1:11" hidden="1" x14ac:dyDescent="0.3">
      <c r="A24" s="13"/>
      <c r="B24" s="85">
        <v>2</v>
      </c>
      <c r="C24" s="85"/>
      <c r="D24" s="85"/>
      <c r="E24" s="85"/>
      <c r="F24" s="85"/>
      <c r="G24" s="86"/>
      <c r="H24" s="86"/>
      <c r="I24" s="86"/>
      <c r="J24" s="86"/>
    </row>
    <row r="25" spans="1:11" hidden="1" x14ac:dyDescent="0.3">
      <c r="A25" s="13"/>
      <c r="B25" s="85">
        <v>3</v>
      </c>
      <c r="C25" s="85"/>
      <c r="D25" s="85"/>
      <c r="E25" s="85"/>
      <c r="F25" s="85"/>
      <c r="G25" s="86"/>
      <c r="H25" s="86"/>
      <c r="I25" s="86"/>
      <c r="J25" s="86"/>
    </row>
    <row r="26" spans="1:11" hidden="1" x14ac:dyDescent="0.3">
      <c r="A26" s="13"/>
      <c r="B26" s="88"/>
      <c r="C26" s="88"/>
      <c r="D26" s="88"/>
      <c r="E26" s="88"/>
      <c r="F26" s="88"/>
      <c r="G26" s="86"/>
      <c r="H26" s="86"/>
      <c r="I26" s="86"/>
      <c r="J26" s="86"/>
    </row>
    <row r="27" spans="1:11" hidden="1" x14ac:dyDescent="0.3">
      <c r="A27" s="13"/>
      <c r="B27" s="88"/>
      <c r="C27" s="88"/>
      <c r="D27" s="88"/>
      <c r="E27" s="88"/>
      <c r="F27" s="88"/>
      <c r="G27" s="86"/>
      <c r="H27" s="86"/>
      <c r="I27" s="86"/>
      <c r="J27" s="86"/>
    </row>
    <row r="28" spans="1:11" ht="13.25" hidden="1" customHeight="1" x14ac:dyDescent="0.3">
      <c r="A28" s="13"/>
      <c r="B28" s="89"/>
      <c r="C28" s="90"/>
      <c r="D28" s="91"/>
      <c r="E28" s="91"/>
      <c r="F28" s="91"/>
      <c r="G28" s="92"/>
      <c r="H28" s="92"/>
      <c r="I28" s="93"/>
      <c r="J28" s="93"/>
    </row>
    <row r="29" spans="1:11" ht="35" customHeight="1" x14ac:dyDescent="0.3">
      <c r="A29" s="14"/>
      <c r="B29" s="15" t="s">
        <v>35</v>
      </c>
      <c r="C29" s="16" t="s">
        <v>38</v>
      </c>
      <c r="D29" s="99" t="s">
        <v>19</v>
      </c>
      <c r="E29" s="99"/>
      <c r="F29" s="99"/>
      <c r="G29" s="99"/>
      <c r="H29" s="100">
        <v>0.55000000000000004</v>
      </c>
      <c r="I29" s="101"/>
      <c r="J29" s="101"/>
    </row>
    <row r="30" spans="1:11" ht="35" x14ac:dyDescent="0.3">
      <c r="A30" s="14"/>
      <c r="B30" s="102" t="s">
        <v>85</v>
      </c>
      <c r="C30" s="103"/>
      <c r="D30" s="17" t="s">
        <v>78</v>
      </c>
      <c r="E30" s="17" t="s">
        <v>79</v>
      </c>
      <c r="F30" s="17" t="s">
        <v>80</v>
      </c>
      <c r="G30" s="17" t="s">
        <v>81</v>
      </c>
      <c r="H30" s="17" t="s">
        <v>82</v>
      </c>
      <c r="I30" s="17" t="s">
        <v>83</v>
      </c>
      <c r="J30" s="17" t="s">
        <v>84</v>
      </c>
    </row>
    <row r="31" spans="1:11" x14ac:dyDescent="0.3">
      <c r="A31" s="14"/>
      <c r="B31" s="18" t="s">
        <v>28</v>
      </c>
      <c r="C31" s="19">
        <v>10</v>
      </c>
      <c r="D31" s="20">
        <v>1</v>
      </c>
      <c r="E31" s="20">
        <v>2</v>
      </c>
      <c r="F31" s="20">
        <v>3</v>
      </c>
      <c r="G31" s="21">
        <v>4</v>
      </c>
      <c r="H31" s="22">
        <v>5</v>
      </c>
      <c r="I31" s="22">
        <v>6</v>
      </c>
      <c r="J31" s="22">
        <v>7</v>
      </c>
      <c r="K31" s="23">
        <f>SUM(D33:J33)</f>
        <v>0</v>
      </c>
    </row>
    <row r="32" spans="1:11" ht="30" customHeight="1" x14ac:dyDescent="0.3">
      <c r="A32" s="14"/>
      <c r="B32" s="104" t="s">
        <v>86</v>
      </c>
      <c r="C32" s="104"/>
      <c r="D32" s="24"/>
      <c r="E32" s="24"/>
      <c r="F32" s="24"/>
      <c r="G32" s="25"/>
      <c r="H32" s="26"/>
      <c r="I32" s="26"/>
      <c r="J32" s="26"/>
      <c r="K32" s="27"/>
    </row>
    <row r="33" spans="1:12" ht="18" hidden="1" customHeight="1" x14ac:dyDescent="0.3">
      <c r="A33" s="14"/>
      <c r="B33" s="105"/>
      <c r="C33" s="105"/>
      <c r="D33" s="28" t="str">
        <f>((IF(D32="X",D31,"0")))</f>
        <v>0</v>
      </c>
      <c r="E33" s="28" t="str">
        <f>((IF(E32="X",E31,"0")))</f>
        <v>0</v>
      </c>
      <c r="F33" s="28" t="str">
        <f>((IF(F32="X",F31,"0")))</f>
        <v>0</v>
      </c>
      <c r="G33" s="29" t="str">
        <f>((IF(G32="X",G31,"0")))</f>
        <v>0</v>
      </c>
      <c r="H33" s="30" t="str">
        <f>(IF(H32="X",H31,"0"))</f>
        <v>0</v>
      </c>
      <c r="I33" s="30" t="str">
        <f>(IF(I32="X",I31,"0"))</f>
        <v>0</v>
      </c>
      <c r="J33" s="30" t="str">
        <f>(IF(J32="X",J31,"0"))</f>
        <v>0</v>
      </c>
      <c r="K33" s="27"/>
    </row>
    <row r="34" spans="1:12" x14ac:dyDescent="0.3">
      <c r="A34" s="14"/>
      <c r="B34" s="31" t="s">
        <v>31</v>
      </c>
      <c r="C34" s="19">
        <v>25</v>
      </c>
      <c r="D34" s="20">
        <v>1</v>
      </c>
      <c r="E34" s="20">
        <v>2</v>
      </c>
      <c r="F34" s="20">
        <v>3</v>
      </c>
      <c r="G34" s="20">
        <v>4</v>
      </c>
      <c r="H34" s="22">
        <v>5</v>
      </c>
      <c r="I34" s="22">
        <v>6</v>
      </c>
      <c r="J34" s="22">
        <v>7</v>
      </c>
      <c r="K34" s="23">
        <f>SUM(D36:J36)</f>
        <v>0</v>
      </c>
    </row>
    <row r="35" spans="1:12" ht="30" customHeight="1" x14ac:dyDescent="0.3">
      <c r="A35" s="14"/>
      <c r="B35" s="104" t="s">
        <v>86</v>
      </c>
      <c r="C35" s="104"/>
      <c r="D35" s="24"/>
      <c r="E35" s="24"/>
      <c r="F35" s="24"/>
      <c r="G35" s="25"/>
      <c r="H35" s="26"/>
      <c r="I35" s="26"/>
      <c r="J35" s="26"/>
      <c r="K35" s="27"/>
    </row>
    <row r="36" spans="1:12" ht="18" hidden="1" customHeight="1" thickBot="1" x14ac:dyDescent="0.35">
      <c r="A36" s="14"/>
      <c r="B36" s="105"/>
      <c r="C36" s="105"/>
      <c r="D36" s="28" t="str">
        <f>((IF(D35="X",D34,"0")))</f>
        <v>0</v>
      </c>
      <c r="E36" s="28" t="str">
        <f t="shared" ref="E36" si="0">((IF(E35="X",E34,"0")))</f>
        <v>0</v>
      </c>
      <c r="F36" s="28" t="str">
        <f>((IF(F35="X",F34,"0")))</f>
        <v>0</v>
      </c>
      <c r="G36" s="29" t="str">
        <f>((IF(G35="X",G34,"0")))</f>
        <v>0</v>
      </c>
      <c r="H36" s="30" t="str">
        <f>((IF(H35="X",H34,"0")))</f>
        <v>0</v>
      </c>
      <c r="I36" s="30" t="str">
        <f>((IF(I35="X",I34,"0")))</f>
        <v>0</v>
      </c>
      <c r="J36" s="30" t="str">
        <f>((IF(J35="X",J34,"0")))</f>
        <v>0</v>
      </c>
      <c r="K36" s="27"/>
    </row>
    <row r="37" spans="1:12" x14ac:dyDescent="0.3">
      <c r="A37" s="14"/>
      <c r="B37" s="31" t="s">
        <v>29</v>
      </c>
      <c r="C37" s="19">
        <v>20</v>
      </c>
      <c r="D37" s="20">
        <v>1</v>
      </c>
      <c r="E37" s="20">
        <v>2</v>
      </c>
      <c r="F37" s="20">
        <v>3</v>
      </c>
      <c r="G37" s="20">
        <v>4</v>
      </c>
      <c r="H37" s="22">
        <v>5</v>
      </c>
      <c r="I37" s="22">
        <v>6</v>
      </c>
      <c r="J37" s="22">
        <v>7</v>
      </c>
      <c r="K37" s="23">
        <f>SUM(D39:J39)</f>
        <v>0</v>
      </c>
    </row>
    <row r="38" spans="1:12" ht="30" customHeight="1" x14ac:dyDescent="0.3">
      <c r="A38" s="14"/>
      <c r="B38" s="104" t="s">
        <v>86</v>
      </c>
      <c r="C38" s="104"/>
      <c r="D38" s="24"/>
      <c r="E38" s="24"/>
      <c r="F38" s="24"/>
      <c r="G38" s="25"/>
      <c r="H38" s="26"/>
      <c r="I38" s="26"/>
      <c r="J38" s="26"/>
      <c r="K38" s="27"/>
    </row>
    <row r="39" spans="1:12" ht="12" hidden="1" customHeight="1" thickBot="1" x14ac:dyDescent="0.35">
      <c r="A39" s="14"/>
      <c r="B39" s="105"/>
      <c r="C39" s="105"/>
      <c r="D39" s="28" t="str">
        <f>((IF(D38="X",D37,"0")))</f>
        <v>0</v>
      </c>
      <c r="E39" s="28" t="str">
        <f t="shared" ref="E39:F39" si="1">((IF(E38="X",E37,"0")))</f>
        <v>0</v>
      </c>
      <c r="F39" s="28" t="str">
        <f t="shared" si="1"/>
        <v>0</v>
      </c>
      <c r="G39" s="29" t="str">
        <f>((IF(G38="X",G37,"0")))</f>
        <v>0</v>
      </c>
      <c r="H39" s="30" t="str">
        <f>((IF(H38="X",H37,"0")))</f>
        <v>0</v>
      </c>
      <c r="I39" s="30" t="str">
        <f t="shared" ref="I39:J39" si="2">((IF(I38="X",I37,"0")))</f>
        <v>0</v>
      </c>
      <c r="J39" s="30" t="str">
        <f t="shared" si="2"/>
        <v>0</v>
      </c>
      <c r="K39" s="27"/>
    </row>
    <row r="40" spans="1:12" ht="35" customHeight="1" x14ac:dyDescent="0.3">
      <c r="B40" s="32" t="s">
        <v>36</v>
      </c>
      <c r="C40" s="33">
        <f>C37+C34+C31</f>
        <v>55</v>
      </c>
      <c r="D40" s="94">
        <f>(K31*C31)+(K34*C34)+(K37*C37)</f>
        <v>0</v>
      </c>
      <c r="E40" s="94"/>
      <c r="F40" s="94"/>
      <c r="G40" s="94"/>
      <c r="H40" s="95">
        <f>D40/(C40*7)</f>
        <v>0</v>
      </c>
      <c r="I40" s="95"/>
      <c r="J40" s="95"/>
      <c r="K40" s="95"/>
      <c r="L40" s="3"/>
    </row>
    <row r="41" spans="1:12" x14ac:dyDescent="0.3">
      <c r="B41" s="34"/>
      <c r="C41" s="35"/>
      <c r="D41" s="35"/>
      <c r="E41" s="35"/>
      <c r="F41" s="35"/>
      <c r="G41" s="35"/>
      <c r="H41" s="35"/>
      <c r="I41" s="35"/>
      <c r="J41" s="35"/>
      <c r="L41" s="3"/>
    </row>
    <row r="42" spans="1:12" ht="35" customHeight="1" x14ac:dyDescent="0.3">
      <c r="A42" s="36"/>
      <c r="B42" s="37" t="s">
        <v>20</v>
      </c>
      <c r="C42" s="38" t="s">
        <v>39</v>
      </c>
      <c r="D42" s="96" t="s">
        <v>19</v>
      </c>
      <c r="E42" s="96"/>
      <c r="F42" s="96"/>
      <c r="G42" s="96"/>
      <c r="H42" s="97">
        <v>0.45</v>
      </c>
      <c r="I42" s="98"/>
      <c r="J42" s="98"/>
    </row>
    <row r="43" spans="1:12" ht="35" x14ac:dyDescent="0.3">
      <c r="A43" s="14"/>
      <c r="B43" s="102" t="s">
        <v>85</v>
      </c>
      <c r="C43" s="103"/>
      <c r="D43" s="17" t="s">
        <v>78</v>
      </c>
      <c r="E43" s="17" t="s">
        <v>79</v>
      </c>
      <c r="F43" s="17" t="s">
        <v>80</v>
      </c>
      <c r="G43" s="17" t="s">
        <v>81</v>
      </c>
      <c r="H43" s="17" t="s">
        <v>82</v>
      </c>
      <c r="I43" s="17" t="s">
        <v>83</v>
      </c>
      <c r="J43" s="17" t="s">
        <v>84</v>
      </c>
    </row>
    <row r="44" spans="1:12" x14ac:dyDescent="0.3">
      <c r="A44" s="14"/>
      <c r="B44" s="39" t="s">
        <v>32</v>
      </c>
      <c r="C44" s="40">
        <v>12</v>
      </c>
      <c r="D44" s="41">
        <v>1</v>
      </c>
      <c r="E44" s="41">
        <v>2</v>
      </c>
      <c r="F44" s="41">
        <v>3</v>
      </c>
      <c r="G44" s="42">
        <v>4</v>
      </c>
      <c r="H44" s="43">
        <v>5</v>
      </c>
      <c r="I44" s="43">
        <v>6</v>
      </c>
      <c r="J44" s="43">
        <v>7</v>
      </c>
      <c r="K44" s="44">
        <f>SUM(D48:J48)/3</f>
        <v>0</v>
      </c>
    </row>
    <row r="45" spans="1:12" ht="30" customHeight="1" x14ac:dyDescent="0.3">
      <c r="A45" s="14"/>
      <c r="B45" s="104" t="s">
        <v>76</v>
      </c>
      <c r="C45" s="104"/>
      <c r="D45" s="24"/>
      <c r="E45" s="24"/>
      <c r="F45" s="24"/>
      <c r="G45" s="25"/>
      <c r="H45" s="26"/>
      <c r="I45" s="26"/>
      <c r="J45" s="26"/>
    </row>
    <row r="46" spans="1:12" ht="30" customHeight="1" x14ac:dyDescent="0.3">
      <c r="A46" s="14"/>
      <c r="B46" s="104" t="s">
        <v>73</v>
      </c>
      <c r="C46" s="104"/>
      <c r="D46" s="24"/>
      <c r="E46" s="24"/>
      <c r="F46" s="24"/>
      <c r="G46" s="25"/>
      <c r="H46" s="26"/>
      <c r="I46" s="26"/>
      <c r="J46" s="26"/>
    </row>
    <row r="47" spans="1:12" ht="30" customHeight="1" x14ac:dyDescent="0.3">
      <c r="A47" s="14"/>
      <c r="B47" s="104" t="s">
        <v>77</v>
      </c>
      <c r="C47" s="104"/>
      <c r="D47" s="24"/>
      <c r="E47" s="24"/>
      <c r="F47" s="24"/>
      <c r="G47" s="25"/>
      <c r="H47" s="26"/>
      <c r="I47" s="26"/>
      <c r="J47" s="26"/>
    </row>
    <row r="48" spans="1:12" ht="13" hidden="1" customHeight="1" thickBot="1" x14ac:dyDescent="0.35">
      <c r="A48" s="14"/>
      <c r="B48" s="106"/>
      <c r="C48" s="106"/>
      <c r="D48" s="45">
        <f>((IF(D45="X",D44,"0")+(IF(D46="X",D44,"0")+IF(D47="X",D44,"0"))))</f>
        <v>0</v>
      </c>
      <c r="E48" s="45">
        <f t="shared" ref="E48:J48" si="3">((IF(E45="X",E44,"0")+(IF(E46="X",E44,"0")+IF(E47="X",E44,"0"))))</f>
        <v>0</v>
      </c>
      <c r="F48" s="45">
        <f t="shared" si="3"/>
        <v>0</v>
      </c>
      <c r="G48" s="46">
        <f t="shared" si="3"/>
        <v>0</v>
      </c>
      <c r="H48" s="47">
        <f t="shared" si="3"/>
        <v>0</v>
      </c>
      <c r="I48" s="47">
        <f t="shared" si="3"/>
        <v>0</v>
      </c>
      <c r="J48" s="47">
        <f t="shared" si="3"/>
        <v>0</v>
      </c>
    </row>
    <row r="49" spans="1:11" x14ac:dyDescent="0.3">
      <c r="A49" s="14"/>
      <c r="B49" s="39" t="s">
        <v>37</v>
      </c>
      <c r="C49" s="40">
        <v>12</v>
      </c>
      <c r="D49" s="41">
        <v>1</v>
      </c>
      <c r="E49" s="41">
        <v>2</v>
      </c>
      <c r="F49" s="41">
        <v>3</v>
      </c>
      <c r="G49" s="42">
        <v>4</v>
      </c>
      <c r="H49" s="43">
        <v>5</v>
      </c>
      <c r="I49" s="43">
        <v>6</v>
      </c>
      <c r="J49" s="43">
        <v>7</v>
      </c>
      <c r="K49" s="44">
        <f>SUM(D53:J53)/3</f>
        <v>0</v>
      </c>
    </row>
    <row r="50" spans="1:11" ht="30" customHeight="1" x14ac:dyDescent="0.3">
      <c r="A50" s="14"/>
      <c r="B50" s="104" t="s">
        <v>40</v>
      </c>
      <c r="C50" s="104"/>
      <c r="D50" s="24"/>
      <c r="E50" s="24"/>
      <c r="F50" s="24"/>
      <c r="G50" s="25"/>
      <c r="H50" s="26"/>
      <c r="I50" s="26"/>
      <c r="J50" s="26"/>
    </row>
    <row r="51" spans="1:11" ht="30" customHeight="1" x14ac:dyDescent="0.3">
      <c r="A51" s="14"/>
      <c r="B51" s="107" t="s">
        <v>41</v>
      </c>
      <c r="C51" s="107"/>
      <c r="D51" s="24"/>
      <c r="E51" s="24"/>
      <c r="F51" s="24"/>
      <c r="G51" s="25"/>
      <c r="H51" s="26"/>
      <c r="I51" s="26"/>
      <c r="J51" s="26"/>
    </row>
    <row r="52" spans="1:11" ht="30" customHeight="1" x14ac:dyDescent="0.3">
      <c r="A52" s="14"/>
      <c r="B52" s="104" t="s">
        <v>42</v>
      </c>
      <c r="C52" s="104"/>
      <c r="D52" s="24"/>
      <c r="E52" s="24"/>
      <c r="F52" s="24"/>
      <c r="G52" s="25"/>
      <c r="H52" s="26"/>
      <c r="I52" s="26"/>
      <c r="J52" s="26"/>
    </row>
    <row r="53" spans="1:11" ht="13.5" hidden="1" thickBot="1" x14ac:dyDescent="0.35">
      <c r="A53" s="14"/>
      <c r="B53" s="106"/>
      <c r="C53" s="106"/>
      <c r="D53" s="45">
        <f>((IF(D50="X",D49,"0")+(IF(D51="X",D49,"0")+IF(D52="X",D49,"0"))))</f>
        <v>0</v>
      </c>
      <c r="E53" s="45">
        <f t="shared" ref="E53:J53" si="4">((IF(E50="X",E49,"0")+(IF(E51="X",E49,"0")+IF(E52="X",E49,"0"))))</f>
        <v>0</v>
      </c>
      <c r="F53" s="45">
        <f t="shared" si="4"/>
        <v>0</v>
      </c>
      <c r="G53" s="46">
        <f t="shared" si="4"/>
        <v>0</v>
      </c>
      <c r="H53" s="47">
        <f t="shared" si="4"/>
        <v>0</v>
      </c>
      <c r="I53" s="47">
        <f t="shared" si="4"/>
        <v>0</v>
      </c>
      <c r="J53" s="47">
        <f t="shared" si="4"/>
        <v>0</v>
      </c>
    </row>
    <row r="54" spans="1:11" x14ac:dyDescent="0.3">
      <c r="A54" s="14"/>
      <c r="B54" s="39" t="s">
        <v>22</v>
      </c>
      <c r="C54" s="40">
        <v>12</v>
      </c>
      <c r="D54" s="41">
        <v>1</v>
      </c>
      <c r="E54" s="41">
        <v>2</v>
      </c>
      <c r="F54" s="41">
        <v>3</v>
      </c>
      <c r="G54" s="42">
        <v>4</v>
      </c>
      <c r="H54" s="43">
        <v>5</v>
      </c>
      <c r="I54" s="43">
        <v>6</v>
      </c>
      <c r="J54" s="43">
        <v>7</v>
      </c>
      <c r="K54" s="44">
        <f>SUM(D58:J58)/3</f>
        <v>0</v>
      </c>
    </row>
    <row r="55" spans="1:11" ht="30" customHeight="1" x14ac:dyDescent="0.3">
      <c r="A55" s="14"/>
      <c r="B55" s="104" t="s">
        <v>43</v>
      </c>
      <c r="C55" s="104"/>
      <c r="D55" s="24"/>
      <c r="E55" s="24"/>
      <c r="F55" s="24"/>
      <c r="G55" s="25"/>
      <c r="H55" s="26"/>
      <c r="I55" s="26"/>
      <c r="J55" s="26"/>
    </row>
    <row r="56" spans="1:11" ht="30" customHeight="1" x14ac:dyDescent="0.3">
      <c r="A56" s="14"/>
      <c r="B56" s="104" t="s">
        <v>44</v>
      </c>
      <c r="C56" s="104"/>
      <c r="D56" s="24"/>
      <c r="E56" s="24"/>
      <c r="F56" s="24"/>
      <c r="G56" s="25"/>
      <c r="H56" s="26"/>
      <c r="I56" s="26"/>
      <c r="J56" s="26"/>
    </row>
    <row r="57" spans="1:11" ht="30" customHeight="1" x14ac:dyDescent="0.3">
      <c r="A57" s="14"/>
      <c r="B57" s="104" t="s">
        <v>45</v>
      </c>
      <c r="C57" s="104"/>
      <c r="D57" s="24"/>
      <c r="E57" s="24"/>
      <c r="F57" s="24"/>
      <c r="G57" s="25"/>
      <c r="H57" s="26"/>
      <c r="I57" s="26"/>
      <c r="J57" s="26"/>
    </row>
    <row r="58" spans="1:11" ht="12" hidden="1" customHeight="1" thickBot="1" x14ac:dyDescent="0.35">
      <c r="A58" s="14"/>
      <c r="B58" s="106"/>
      <c r="C58" s="106"/>
      <c r="D58" s="45">
        <f t="shared" ref="D58:J58" si="5">((IF(D55="X",D54,"0")+IF(D56="X",D54,"0")+(IF(D57="X",D54,"0"))))</f>
        <v>0</v>
      </c>
      <c r="E58" s="45">
        <f t="shared" si="5"/>
        <v>0</v>
      </c>
      <c r="F58" s="45">
        <f t="shared" si="5"/>
        <v>0</v>
      </c>
      <c r="G58" s="46">
        <f t="shared" si="5"/>
        <v>0</v>
      </c>
      <c r="H58" s="47">
        <f t="shared" si="5"/>
        <v>0</v>
      </c>
      <c r="I58" s="47">
        <f t="shared" si="5"/>
        <v>0</v>
      </c>
      <c r="J58" s="47">
        <f t="shared" si="5"/>
        <v>0</v>
      </c>
    </row>
    <row r="59" spans="1:11" x14ac:dyDescent="0.3">
      <c r="A59" s="14"/>
      <c r="B59" s="39" t="s">
        <v>33</v>
      </c>
      <c r="C59" s="40">
        <v>8</v>
      </c>
      <c r="D59" s="41">
        <v>1</v>
      </c>
      <c r="E59" s="41">
        <v>2</v>
      </c>
      <c r="F59" s="41">
        <v>3</v>
      </c>
      <c r="G59" s="42">
        <v>4</v>
      </c>
      <c r="H59" s="43">
        <v>5</v>
      </c>
      <c r="I59" s="43">
        <v>6</v>
      </c>
      <c r="J59" s="43">
        <v>7</v>
      </c>
      <c r="K59" s="44">
        <f>SUM(D64:J64)/4</f>
        <v>0</v>
      </c>
    </row>
    <row r="60" spans="1:11" ht="30" customHeight="1" x14ac:dyDescent="0.3">
      <c r="A60" s="14"/>
      <c r="B60" s="107" t="s">
        <v>48</v>
      </c>
      <c r="C60" s="107"/>
      <c r="D60" s="24"/>
      <c r="E60" s="24"/>
      <c r="F60" s="24"/>
      <c r="G60" s="25"/>
      <c r="H60" s="26"/>
      <c r="I60" s="26"/>
      <c r="J60" s="26"/>
    </row>
    <row r="61" spans="1:11" ht="30" customHeight="1" x14ac:dyDescent="0.3">
      <c r="A61" s="14"/>
      <c r="B61" s="107" t="s">
        <v>61</v>
      </c>
      <c r="C61" s="107"/>
      <c r="D61" s="24"/>
      <c r="E61" s="24"/>
      <c r="F61" s="24"/>
      <c r="G61" s="25"/>
      <c r="H61" s="26"/>
      <c r="I61" s="26"/>
      <c r="J61" s="26"/>
    </row>
    <row r="62" spans="1:11" ht="30" customHeight="1" x14ac:dyDescent="0.3">
      <c r="A62" s="14"/>
      <c r="B62" s="107" t="s">
        <v>47</v>
      </c>
      <c r="C62" s="107"/>
      <c r="D62" s="24"/>
      <c r="E62" s="24"/>
      <c r="F62" s="24"/>
      <c r="G62" s="25"/>
      <c r="H62" s="26"/>
      <c r="I62" s="26"/>
      <c r="J62" s="26"/>
    </row>
    <row r="63" spans="1:11" ht="30" customHeight="1" x14ac:dyDescent="0.3">
      <c r="A63" s="14"/>
      <c r="B63" s="107" t="s">
        <v>46</v>
      </c>
      <c r="C63" s="107"/>
      <c r="D63" s="24"/>
      <c r="E63" s="24"/>
      <c r="F63" s="24"/>
      <c r="G63" s="25"/>
      <c r="H63" s="26"/>
      <c r="I63" s="26"/>
      <c r="J63" s="26"/>
    </row>
    <row r="64" spans="1:11" ht="13.5" hidden="1" thickBot="1" x14ac:dyDescent="0.35">
      <c r="A64" s="14"/>
      <c r="B64" s="106"/>
      <c r="C64" s="106"/>
      <c r="D64" s="45">
        <f>((IF(D60="X",D59,"0")+IF(D61="X",D59,"0")+(IF(D62="X",D59,"0")+(IF(D63="X",D59,"0")))))</f>
        <v>0</v>
      </c>
      <c r="E64" s="45">
        <f t="shared" ref="E64" si="6">((IF(E60="X",E59,"0")+IF(E61="X",E59,"0")+(IF(E62="X",E59,"0")+(IF(E63="X",E59,"0")))))</f>
        <v>0</v>
      </c>
      <c r="F64" s="45">
        <f>((IF(F60="X",F59,"0")+IF(F61="X",F59,"0")+(IF(F62="X",F59,"0")+(IF(F63="X",F59,"0")))))</f>
        <v>0</v>
      </c>
      <c r="G64" s="46">
        <f>((IF(G60="X",G59,"0")+IF(G61="X",G59,"0")+(IF(G62="X",G59,"0")+(IF(G63="X",G59,"0")))))</f>
        <v>0</v>
      </c>
      <c r="H64" s="47">
        <f>((IF(H60="X",H59,"0")+IF(H61="X",H59,"0")+(IF(H62="X",H59,"0")+(IF(H63="X",H59,"0")))))</f>
        <v>0</v>
      </c>
      <c r="I64" s="47">
        <f t="shared" ref="I64" si="7">((IF(I60="X",I59,"0")+IF(I61="X",I59,"0")+(IF(I62="X",I59,"0")+(IF(I63="X",I59,"0")))))</f>
        <v>0</v>
      </c>
      <c r="J64" s="47">
        <f>((IF(J60="X",J59,"0")+IF(J61="X",J59,"0")+(IF(J62="X",J59,"0")+(IF(J63="X",J59,"0")))))</f>
        <v>0</v>
      </c>
    </row>
    <row r="65" spans="1:12" ht="35" customHeight="1" x14ac:dyDescent="0.3">
      <c r="B65" s="37" t="s">
        <v>21</v>
      </c>
      <c r="C65" s="48">
        <f>C44+C49+C54+C59</f>
        <v>44</v>
      </c>
      <c r="D65" s="94">
        <f>K44*C44+K49*C49+K54*C54+K59*C59</f>
        <v>0</v>
      </c>
      <c r="E65" s="94"/>
      <c r="F65" s="94"/>
      <c r="G65" s="94"/>
      <c r="H65" s="117">
        <f>D65/(C65*7)</f>
        <v>0</v>
      </c>
      <c r="I65" s="117"/>
      <c r="J65" s="117"/>
      <c r="K65" s="117"/>
      <c r="L65" s="3"/>
    </row>
    <row r="66" spans="1:12" ht="13.5" customHeight="1" x14ac:dyDescent="0.3">
      <c r="A66" s="36"/>
      <c r="B66" s="35"/>
      <c r="C66" s="35"/>
      <c r="D66" s="35"/>
      <c r="E66" s="35"/>
      <c r="F66" s="35"/>
      <c r="G66" s="35"/>
      <c r="H66" s="35"/>
      <c r="I66" s="35"/>
      <c r="J66" s="35"/>
    </row>
    <row r="67" spans="1:12" ht="39" hidden="1" customHeight="1" thickBot="1" x14ac:dyDescent="0.35">
      <c r="C67" s="49"/>
      <c r="D67" s="50"/>
      <c r="E67" s="51"/>
      <c r="F67" s="52"/>
      <c r="G67" s="53"/>
      <c r="H67" s="53"/>
      <c r="I67" s="53"/>
      <c r="J67" s="54"/>
      <c r="L67" s="3"/>
    </row>
    <row r="68" spans="1:12" ht="35" customHeight="1" x14ac:dyDescent="0.3">
      <c r="B68" s="55" t="s">
        <v>34</v>
      </c>
      <c r="C68" s="95">
        <f>H40</f>
        <v>0</v>
      </c>
      <c r="D68" s="95"/>
      <c r="E68" s="118" t="s">
        <v>27</v>
      </c>
      <c r="F68" s="118"/>
      <c r="G68" s="118"/>
      <c r="H68" s="119">
        <f>(C68*H29)+(C69*H42)</f>
        <v>0</v>
      </c>
      <c r="I68" s="119"/>
      <c r="J68" s="119"/>
      <c r="K68" s="119"/>
      <c r="L68" s="3"/>
    </row>
    <row r="69" spans="1:12" ht="35" customHeight="1" x14ac:dyDescent="0.3">
      <c r="B69" s="56" t="s">
        <v>23</v>
      </c>
      <c r="C69" s="117">
        <f>H65</f>
        <v>0</v>
      </c>
      <c r="D69" s="117"/>
      <c r="E69" s="118"/>
      <c r="F69" s="118"/>
      <c r="G69" s="118"/>
      <c r="H69" s="119"/>
      <c r="I69" s="119"/>
      <c r="J69" s="119"/>
      <c r="K69" s="119"/>
      <c r="L69" s="3"/>
    </row>
    <row r="70" spans="1:12" x14ac:dyDescent="0.3">
      <c r="A70" s="57" t="s">
        <v>5</v>
      </c>
      <c r="B70" s="58"/>
    </row>
    <row r="71" spans="1:12" x14ac:dyDescent="0.3">
      <c r="A71" s="57"/>
      <c r="B71" s="108" t="s">
        <v>6</v>
      </c>
      <c r="C71" s="109"/>
      <c r="D71" s="109"/>
      <c r="E71" s="109"/>
      <c r="F71" s="109"/>
      <c r="G71" s="109"/>
      <c r="H71" s="109"/>
      <c r="I71" s="109"/>
      <c r="J71" s="109"/>
      <c r="K71" s="110"/>
    </row>
    <row r="72" spans="1:12" ht="80" customHeight="1" x14ac:dyDescent="0.3">
      <c r="A72" s="3" t="s">
        <v>7</v>
      </c>
      <c r="B72" s="111" t="s">
        <v>25</v>
      </c>
      <c r="C72" s="112"/>
      <c r="D72" s="112"/>
      <c r="E72" s="112"/>
      <c r="F72" s="112"/>
      <c r="G72" s="112"/>
      <c r="H72" s="112"/>
      <c r="I72" s="112"/>
      <c r="J72" s="112"/>
      <c r="K72" s="113"/>
    </row>
    <row r="73" spans="1:12" x14ac:dyDescent="0.3">
      <c r="A73" s="57" t="s">
        <v>8</v>
      </c>
      <c r="B73" s="59"/>
      <c r="C73" s="35"/>
      <c r="D73" s="35"/>
      <c r="E73" s="35"/>
      <c r="F73" s="35"/>
      <c r="G73" s="35"/>
      <c r="H73" s="35"/>
      <c r="I73" s="35"/>
      <c r="J73" s="35"/>
      <c r="K73" s="60"/>
    </row>
    <row r="74" spans="1:12" x14ac:dyDescent="0.3">
      <c r="A74" s="57" t="s">
        <v>9</v>
      </c>
      <c r="B74" s="59"/>
      <c r="C74" s="35"/>
      <c r="D74" s="35"/>
      <c r="E74" s="35"/>
      <c r="F74" s="35"/>
      <c r="G74" s="35"/>
      <c r="H74" s="35"/>
      <c r="I74" s="35"/>
      <c r="J74" s="35"/>
      <c r="K74" s="60"/>
    </row>
    <row r="75" spans="1:12" x14ac:dyDescent="0.3">
      <c r="A75" s="57" t="s">
        <v>10</v>
      </c>
      <c r="B75" s="59"/>
      <c r="C75" s="35"/>
      <c r="D75" s="35"/>
      <c r="E75" s="35"/>
      <c r="F75" s="35"/>
      <c r="G75" s="35"/>
      <c r="H75" s="35"/>
      <c r="I75" s="35"/>
      <c r="J75" s="35"/>
      <c r="K75" s="60"/>
    </row>
    <row r="76" spans="1:12" x14ac:dyDescent="0.3">
      <c r="A76" s="57" t="s">
        <v>11</v>
      </c>
      <c r="B76" s="59"/>
      <c r="C76" s="35"/>
      <c r="D76" s="35"/>
      <c r="E76" s="35"/>
      <c r="F76" s="35"/>
      <c r="G76" s="35"/>
      <c r="H76" s="35"/>
      <c r="I76" s="35"/>
      <c r="J76" s="35"/>
      <c r="K76" s="60"/>
    </row>
    <row r="77" spans="1:12" x14ac:dyDescent="0.3">
      <c r="A77" s="57" t="s">
        <v>12</v>
      </c>
      <c r="B77" s="59"/>
      <c r="C77" s="35"/>
      <c r="D77" s="35"/>
      <c r="E77" s="35"/>
      <c r="F77" s="35"/>
      <c r="G77" s="35"/>
      <c r="H77" s="35"/>
      <c r="I77" s="35"/>
      <c r="J77" s="35"/>
      <c r="K77" s="60"/>
    </row>
    <row r="78" spans="1:12" x14ac:dyDescent="0.3">
      <c r="A78" s="57" t="s">
        <v>13</v>
      </c>
      <c r="B78" s="61"/>
      <c r="C78" s="62"/>
      <c r="D78" s="62"/>
      <c r="E78" s="62"/>
      <c r="F78" s="62"/>
      <c r="G78" s="62"/>
      <c r="H78" s="62"/>
      <c r="I78" s="62"/>
      <c r="J78" s="62"/>
      <c r="K78" s="63"/>
    </row>
    <row r="79" spans="1:12" x14ac:dyDescent="0.3">
      <c r="A79" s="3" t="s">
        <v>14</v>
      </c>
    </row>
    <row r="80" spans="1:12" hidden="1" x14ac:dyDescent="0.3"/>
    <row r="81" spans="2:12" hidden="1" x14ac:dyDescent="0.3">
      <c r="B81" s="114" t="s">
        <v>15</v>
      </c>
      <c r="C81" s="115"/>
      <c r="D81" s="115"/>
      <c r="E81" s="115"/>
      <c r="F81" s="115"/>
      <c r="G81" s="115"/>
      <c r="H81" s="115"/>
      <c r="I81" s="115"/>
      <c r="J81" s="115"/>
      <c r="K81" s="116"/>
    </row>
    <row r="82" spans="2:12" ht="13.5" hidden="1" thickBot="1" x14ac:dyDescent="0.35">
      <c r="B82" s="64" t="s">
        <v>16</v>
      </c>
      <c r="C82" s="65" t="e">
        <f>((IF(#REF!="","0",1)*#REF!)+(IF(#REF!="","0",1)*#REF!)+(IF(#REF!="","0",1)*#REF!))</f>
        <v>#REF!</v>
      </c>
      <c r="D82" s="66" t="e">
        <f>((IF(#REF!="","0",2)*#REF!)+(IF(#REF!="","0",2)*#REF!)+(IF(#REF!="","0",2)*#REF!))</f>
        <v>#REF!</v>
      </c>
      <c r="E82" s="66" t="e">
        <f>((IF(#REF!="","0",3)*#REF!)+(IF(#REF!="","0",3)*#REF!)+(IF(#REF!="","0",3)*#REF!))</f>
        <v>#REF!</v>
      </c>
      <c r="F82" s="66" t="e">
        <f>((IF(#REF!="","0",4)*#REF!)+(IF(#REF!="","0",4)*#REF!)+(IF(#REF!="","0",4)*#REF!))</f>
        <v>#REF!</v>
      </c>
      <c r="G82" s="66" t="e">
        <f>((IF(#REF!="","0",5)*#REF!)+(IF(#REF!="","0",5)*#REF!)+(IF(#REF!="","0",5)*#REF!))</f>
        <v>#REF!</v>
      </c>
      <c r="H82" s="66" t="e">
        <f>((IF(#REF!="","0",6)*#REF!)+(IF(#REF!="","0",6)*#REF!)+(IF(#REF!="","0",6)*#REF!))</f>
        <v>#REF!</v>
      </c>
      <c r="I82" s="67" t="e">
        <f>((IF(#REF!="","0",7)*#REF!)+(IF(#REF!="","0",7)*#REF!)+(IF(#REF!="","0",7)*#REF!))</f>
        <v>#REF!</v>
      </c>
      <c r="J82" s="3" t="e">
        <f>SUM(C82:I82)</f>
        <v>#REF!</v>
      </c>
      <c r="K82" s="68" t="e">
        <f>J82/350</f>
        <v>#REF!</v>
      </c>
      <c r="L82" s="69"/>
    </row>
    <row r="83" spans="2:12" ht="13.5" hidden="1" thickBot="1" x14ac:dyDescent="0.35">
      <c r="B83" s="64" t="s">
        <v>17</v>
      </c>
      <c r="C83" s="70" t="e">
        <f>((IF(#REF!="","0",1)*#REF!)+(IF(#REF!="","0",1)*#REF!)+(IF(#REF!="","0",1)*#REF!)+(IF(#REF!="","0",1)*#REF!)+(IF(#REF!="","0",1)*#REF!)+(IF(#REF!="","0",1)*#REF!)+(IF(#REF!="","0",1)*#REF!))</f>
        <v>#REF!</v>
      </c>
      <c r="D83" s="70" t="e">
        <f>((IF(#REF!="","0",2)*#REF!)+(IF(#REF!="","0",2)*#REF!)+(IF(#REF!="","0",2)*#REF!)+(IF(#REF!="","0",2)*#REF!)+(IF(#REF!="","0",2)*#REF!)+(IF(#REF!="","0",2)*#REF!)+(IF(#REF!="","0",2)*#REF!))</f>
        <v>#REF!</v>
      </c>
      <c r="E83" s="70" t="e">
        <f>((IF(#REF!="","0",3)*#REF!)+(IF(#REF!="","0",3)*#REF!)+(IF(#REF!="","0",3)*#REF!)+(IF(#REF!="","0",3)*#REF!)+(IF(#REF!="","0",3)*#REF!)+(IF(#REF!="","0",3)*#REF!)+(IF(#REF!="","0",3)*#REF!))</f>
        <v>#REF!</v>
      </c>
      <c r="F83" s="70" t="e">
        <f>((IF(#REF!="","0",4)*#REF!)+(IF(#REF!="","0",4)*#REF!)+(IF(#REF!="","0",4)*#REF!)+(IF(#REF!="","0",4)*#REF!)+(IF(#REF!="","0",4)*#REF!)+(IF(#REF!="","0",4)*#REF!)+(IF(#REF!="","0",4)*#REF!))</f>
        <v>#REF!</v>
      </c>
      <c r="G83" s="70" t="e">
        <f>((IF(#REF!="","0",5)*#REF!)+(IF(#REF!="","0",5)*#REF!)+(IF(#REF!="","0",5)*#REF!)+(IF(#REF!="","0",5)*#REF!)+(IF(#REF!="","0",5)*#REF!)+(IF(#REF!="","0",5)*#REF!)+(IF(#REF!="","0",5)*#REF!))</f>
        <v>#REF!</v>
      </c>
      <c r="H83" s="70" t="e">
        <f>((IF(#REF!="","0",6)*#REF!)+(IF(#REF!="","0",6)*#REF!)+(IF(#REF!="","0",6)*#REF!)+(IF(#REF!="","0",6)*#REF!)+(IF(#REF!="","0",6)*#REF!)+(IF(#REF!="","0",6)*#REF!)+(IF(#REF!="","0",6)*#REF!))</f>
        <v>#REF!</v>
      </c>
      <c r="I83" s="70" t="e">
        <f>((IF(#REF!="","0",7)*#REF!)+(IF(#REF!="","0",7)*#REF!)+(IF(#REF!="","0",7)*#REF!)+(IF(#REF!="","0",7)*#REF!)+(IF(#REF!="","0",7)*#REF!)+(IF(#REF!="","0",7)*#REF!)+(IF(#REF!="","0",7)*#REF!))</f>
        <v>#REF!</v>
      </c>
      <c r="J83" s="71" t="e">
        <f>SUM(C83:I83)</f>
        <v>#REF!</v>
      </c>
      <c r="K83" s="68" t="e">
        <f>J83/350</f>
        <v>#REF!</v>
      </c>
      <c r="L83" s="69"/>
    </row>
    <row r="84" spans="2:12" ht="13.5" hidden="1" thickBot="1" x14ac:dyDescent="0.35">
      <c r="B84" s="72"/>
      <c r="C84" s="73"/>
      <c r="D84" s="73"/>
      <c r="E84" s="73"/>
      <c r="F84" s="73"/>
      <c r="G84" s="73"/>
      <c r="H84" s="73"/>
      <c r="I84" s="73"/>
      <c r="J84" s="73" t="e">
        <f>SUM(J82:J83)</f>
        <v>#REF!</v>
      </c>
      <c r="K84" s="74" t="e">
        <f>IF(J84&lt;490,0,J84/700)</f>
        <v>#REF!</v>
      </c>
      <c r="L84" s="69"/>
    </row>
  </sheetData>
  <mergeCells count="115">
    <mergeCell ref="G16:H16"/>
    <mergeCell ref="G17:H17"/>
    <mergeCell ref="G18:H18"/>
    <mergeCell ref="G19:H19"/>
    <mergeCell ref="G20:H20"/>
    <mergeCell ref="G21:H21"/>
    <mergeCell ref="B30:C30"/>
    <mergeCell ref="B43:C43"/>
    <mergeCell ref="I11:J11"/>
    <mergeCell ref="I12:J12"/>
    <mergeCell ref="I13:J13"/>
    <mergeCell ref="I14:J14"/>
    <mergeCell ref="H40:K40"/>
    <mergeCell ref="D40:G40"/>
    <mergeCell ref="B36:C36"/>
    <mergeCell ref="B38:C38"/>
    <mergeCell ref="B39:C39"/>
    <mergeCell ref="B28:C28"/>
    <mergeCell ref="D28:F28"/>
    <mergeCell ref="G28:H28"/>
    <mergeCell ref="B26:F26"/>
    <mergeCell ref="B27:F27"/>
    <mergeCell ref="I28:J28"/>
    <mergeCell ref="I25:J25"/>
    <mergeCell ref="G9:H9"/>
    <mergeCell ref="G10:H10"/>
    <mergeCell ref="G11:H11"/>
    <mergeCell ref="G12:H12"/>
    <mergeCell ref="G13:H13"/>
    <mergeCell ref="G14:H14"/>
    <mergeCell ref="B71:K71"/>
    <mergeCell ref="B72:K72"/>
    <mergeCell ref="B81:K81"/>
    <mergeCell ref="B61:C61"/>
    <mergeCell ref="B62:C62"/>
    <mergeCell ref="B64:C64"/>
    <mergeCell ref="D65:G65"/>
    <mergeCell ref="H65:K65"/>
    <mergeCell ref="C68:D68"/>
    <mergeCell ref="E68:G69"/>
    <mergeCell ref="H68:K69"/>
    <mergeCell ref="C69:D69"/>
    <mergeCell ref="B63:C63"/>
    <mergeCell ref="B57:C57"/>
    <mergeCell ref="B58:C58"/>
    <mergeCell ref="B55:C55"/>
    <mergeCell ref="B56:C56"/>
    <mergeCell ref="B47:C47"/>
    <mergeCell ref="B48:C48"/>
    <mergeCell ref="B50:C50"/>
    <mergeCell ref="B51:C51"/>
    <mergeCell ref="B52:C52"/>
    <mergeCell ref="B53:C53"/>
    <mergeCell ref="D42:G42"/>
    <mergeCell ref="H42:J42"/>
    <mergeCell ref="B45:C45"/>
    <mergeCell ref="B46:C46"/>
    <mergeCell ref="B23:F23"/>
    <mergeCell ref="B24:F24"/>
    <mergeCell ref="B25:F25"/>
    <mergeCell ref="D29:G29"/>
    <mergeCell ref="H29:J29"/>
    <mergeCell ref="B32:C32"/>
    <mergeCell ref="B33:C33"/>
    <mergeCell ref="B35:C35"/>
    <mergeCell ref="G26:H26"/>
    <mergeCell ref="I26:J26"/>
    <mergeCell ref="C1:F1"/>
    <mergeCell ref="H1:J1"/>
    <mergeCell ref="C2:F2"/>
    <mergeCell ref="H2:J3"/>
    <mergeCell ref="C3:F3"/>
    <mergeCell ref="C4:F4"/>
    <mergeCell ref="B15:F15"/>
    <mergeCell ref="B8:F8"/>
    <mergeCell ref="B9:F9"/>
    <mergeCell ref="B10:F10"/>
    <mergeCell ref="B11:F11"/>
    <mergeCell ref="B12:F12"/>
    <mergeCell ref="B13:F13"/>
    <mergeCell ref="B14:F14"/>
    <mergeCell ref="G8:H8"/>
    <mergeCell ref="I8:J8"/>
    <mergeCell ref="C5:F5"/>
    <mergeCell ref="B7:F7"/>
    <mergeCell ref="G7:H7"/>
    <mergeCell ref="I7:J7"/>
    <mergeCell ref="G15:H15"/>
    <mergeCell ref="I15:J15"/>
    <mergeCell ref="I9:J9"/>
    <mergeCell ref="I10:J10"/>
    <mergeCell ref="I18:J18"/>
    <mergeCell ref="I19:J19"/>
    <mergeCell ref="I16:J16"/>
    <mergeCell ref="I17:J17"/>
    <mergeCell ref="B16:F16"/>
    <mergeCell ref="B17:F17"/>
    <mergeCell ref="B18:F18"/>
    <mergeCell ref="B19:F19"/>
    <mergeCell ref="B60:C60"/>
    <mergeCell ref="G27:H27"/>
    <mergeCell ref="I27:J27"/>
    <mergeCell ref="I20:J20"/>
    <mergeCell ref="I21:J21"/>
    <mergeCell ref="B20:F20"/>
    <mergeCell ref="B21:F21"/>
    <mergeCell ref="B22:C22"/>
    <mergeCell ref="D22:F22"/>
    <mergeCell ref="G22:H22"/>
    <mergeCell ref="I22:J22"/>
    <mergeCell ref="G23:H23"/>
    <mergeCell ref="I23:J23"/>
    <mergeCell ref="G24:H24"/>
    <mergeCell ref="I24:J24"/>
    <mergeCell ref="G25:H25"/>
  </mergeCells>
  <pageMargins left="0.7" right="0.7" top="0.75" bottom="0.75" header="0.3" footer="0.3"/>
  <pageSetup paperSize="9" scale="66" orientation="portrait" r:id="rId1"/>
  <headerFooter alignWithMargins="0">
    <oddHeader>&amp;C&amp;"-,Grassetto"&amp;11SCHEDA DI VALUTAZIONE DELLA
 PERFORMANCE - PERSONALE NON PO&amp;R&amp;"-,Normale"&amp;11Comune di ______________________</oddHeader>
    <oddFooter>&amp;LFirma compilatore:&amp;CFirma interessato:&amp;RData compilazione</oddFooter>
  </headerFooter>
  <colBreaks count="1" manualBreakCount="1">
    <brk id="1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4"/>
  <sheetViews>
    <sheetView view="pageBreakPreview" topLeftCell="B1" zoomScaleNormal="130" zoomScaleSheetLayoutView="100" zoomScalePageLayoutView="90" workbookViewId="0">
      <selection activeCell="B47" sqref="B47:C47"/>
    </sheetView>
  </sheetViews>
  <sheetFormatPr defaultColWidth="8.81640625" defaultRowHeight="13" x14ac:dyDescent="0.3"/>
  <cols>
    <col min="1" max="1" width="6.81640625" style="3" hidden="1" customWidth="1"/>
    <col min="2" max="2" width="48" style="3" customWidth="1"/>
    <col min="3" max="3" width="12.453125" style="3" customWidth="1"/>
    <col min="4" max="10" width="8.6328125" style="3" customWidth="1"/>
    <col min="11" max="11" width="12.453125" style="3" customWidth="1"/>
    <col min="12" max="12" width="40.453125" style="4" bestFit="1" customWidth="1"/>
    <col min="13" max="16384" width="8.81640625" style="3"/>
  </cols>
  <sheetData>
    <row r="1" spans="2:12" ht="15.5" x14ac:dyDescent="0.35">
      <c r="B1" s="1" t="s">
        <v>90</v>
      </c>
      <c r="C1" s="81" t="s">
        <v>91</v>
      </c>
      <c r="D1" s="81"/>
      <c r="E1" s="81"/>
      <c r="F1" s="81"/>
      <c r="G1" s="2"/>
      <c r="H1" s="82" t="s">
        <v>0</v>
      </c>
      <c r="I1" s="83"/>
      <c r="J1" s="83"/>
    </row>
    <row r="2" spans="2:12" ht="14.5" x14ac:dyDescent="0.35">
      <c r="B2" s="5" t="s">
        <v>1</v>
      </c>
      <c r="C2" s="81" t="s">
        <v>92</v>
      </c>
      <c r="D2" s="81"/>
      <c r="E2" s="81"/>
      <c r="F2" s="81"/>
      <c r="G2" s="6"/>
      <c r="H2" s="84" t="s">
        <v>87</v>
      </c>
      <c r="I2" s="84"/>
      <c r="J2" s="84"/>
    </row>
    <row r="3" spans="2:12" ht="15.5" x14ac:dyDescent="0.35">
      <c r="B3" s="1" t="s">
        <v>2</v>
      </c>
      <c r="C3" s="81" t="s">
        <v>24</v>
      </c>
      <c r="D3" s="81"/>
      <c r="E3" s="81"/>
      <c r="F3" s="81"/>
      <c r="G3" s="7"/>
      <c r="H3" s="84"/>
      <c r="I3" s="84"/>
      <c r="J3" s="84"/>
    </row>
    <row r="4" spans="2:12" ht="15.5" x14ac:dyDescent="0.35">
      <c r="B4" s="5" t="s">
        <v>94</v>
      </c>
      <c r="C4" s="81" t="s">
        <v>95</v>
      </c>
      <c r="D4" s="81"/>
      <c r="E4" s="81"/>
      <c r="F4" s="81"/>
      <c r="G4" s="7"/>
      <c r="H4" s="7"/>
      <c r="I4" s="7"/>
      <c r="J4" s="8"/>
    </row>
    <row r="5" spans="2:12" ht="15.5" x14ac:dyDescent="0.35">
      <c r="B5" s="5" t="s">
        <v>93</v>
      </c>
      <c r="C5" s="75" t="s">
        <v>96</v>
      </c>
      <c r="D5" s="75"/>
      <c r="E5" s="75"/>
      <c r="F5" s="75"/>
      <c r="G5" s="7"/>
      <c r="H5" s="7"/>
      <c r="I5" s="7"/>
      <c r="J5" s="7"/>
    </row>
    <row r="6" spans="2:12" ht="15.5" x14ac:dyDescent="0.35">
      <c r="B6" s="9"/>
      <c r="C6" s="10"/>
      <c r="D6" s="10"/>
      <c r="E6" s="10"/>
      <c r="F6" s="10"/>
      <c r="G6" s="7"/>
      <c r="H6" s="7"/>
      <c r="I6" s="7"/>
      <c r="J6" s="7"/>
    </row>
    <row r="7" spans="2:12" ht="24" hidden="1" customHeight="1" x14ac:dyDescent="0.3">
      <c r="B7" s="76" t="s">
        <v>26</v>
      </c>
      <c r="C7" s="76"/>
      <c r="D7" s="76"/>
      <c r="E7" s="76"/>
      <c r="F7" s="76"/>
      <c r="G7" s="77"/>
      <c r="H7" s="77"/>
      <c r="I7" s="77" t="s">
        <v>3</v>
      </c>
      <c r="J7" s="77"/>
    </row>
    <row r="8" spans="2:12" hidden="1" x14ac:dyDescent="0.3">
      <c r="B8" s="78" t="s">
        <v>28</v>
      </c>
      <c r="C8" s="78"/>
      <c r="D8" s="78"/>
      <c r="E8" s="78"/>
      <c r="F8" s="78"/>
      <c r="G8" s="79"/>
      <c r="H8" s="79"/>
      <c r="I8" s="80"/>
      <c r="J8" s="80"/>
    </row>
    <row r="9" spans="2:12" hidden="1" x14ac:dyDescent="0.3">
      <c r="B9" s="85">
        <v>1</v>
      </c>
      <c r="C9" s="85"/>
      <c r="D9" s="85"/>
      <c r="E9" s="85"/>
      <c r="F9" s="85"/>
      <c r="G9" s="86"/>
      <c r="H9" s="86"/>
      <c r="I9" s="86"/>
      <c r="J9" s="86"/>
      <c r="K9" s="11"/>
    </row>
    <row r="10" spans="2:12" hidden="1" x14ac:dyDescent="0.3">
      <c r="B10" s="85">
        <v>2</v>
      </c>
      <c r="C10" s="85"/>
      <c r="D10" s="85"/>
      <c r="E10" s="85"/>
      <c r="F10" s="85"/>
      <c r="G10" s="86"/>
      <c r="H10" s="86"/>
      <c r="I10" s="86"/>
      <c r="J10" s="86"/>
    </row>
    <row r="11" spans="2:12" hidden="1" x14ac:dyDescent="0.3">
      <c r="B11" s="85">
        <v>3</v>
      </c>
      <c r="C11" s="85"/>
      <c r="D11" s="85"/>
      <c r="E11" s="85"/>
      <c r="F11" s="85"/>
      <c r="G11" s="86"/>
      <c r="H11" s="86"/>
      <c r="I11" s="86"/>
      <c r="J11" s="86"/>
    </row>
    <row r="12" spans="2:12" hidden="1" x14ac:dyDescent="0.3">
      <c r="B12" s="85"/>
      <c r="C12" s="85"/>
      <c r="D12" s="85"/>
      <c r="E12" s="85"/>
      <c r="F12" s="85"/>
      <c r="G12" s="86"/>
      <c r="H12" s="86"/>
      <c r="I12" s="86"/>
      <c r="J12" s="86"/>
    </row>
    <row r="13" spans="2:12" hidden="1" x14ac:dyDescent="0.3">
      <c r="B13" s="85"/>
      <c r="C13" s="85"/>
      <c r="D13" s="85"/>
      <c r="E13" s="85"/>
      <c r="F13" s="85"/>
      <c r="G13" s="86"/>
      <c r="H13" s="86"/>
      <c r="I13" s="86"/>
      <c r="J13" s="86"/>
    </row>
    <row r="14" spans="2:12" hidden="1" x14ac:dyDescent="0.3">
      <c r="B14" s="85"/>
      <c r="C14" s="85"/>
      <c r="D14" s="85"/>
      <c r="E14" s="85"/>
      <c r="F14" s="85"/>
      <c r="G14" s="86"/>
      <c r="H14" s="86"/>
      <c r="I14" s="86"/>
      <c r="J14" s="86"/>
    </row>
    <row r="15" spans="2:12" s="12" customFormat="1" hidden="1" x14ac:dyDescent="0.3">
      <c r="B15" s="78" t="s">
        <v>31</v>
      </c>
      <c r="C15" s="78"/>
      <c r="D15" s="78"/>
      <c r="E15" s="78"/>
      <c r="F15" s="78"/>
      <c r="G15" s="79"/>
      <c r="H15" s="79"/>
      <c r="I15" s="80"/>
      <c r="J15" s="80"/>
      <c r="L15" s="4"/>
    </row>
    <row r="16" spans="2:12" hidden="1" x14ac:dyDescent="0.3">
      <c r="B16" s="85">
        <v>1</v>
      </c>
      <c r="C16" s="85"/>
      <c r="D16" s="85"/>
      <c r="E16" s="85"/>
      <c r="F16" s="85"/>
      <c r="G16" s="86"/>
      <c r="H16" s="86"/>
      <c r="I16" s="86"/>
      <c r="J16" s="86"/>
    </row>
    <row r="17" spans="1:11" hidden="1" x14ac:dyDescent="0.3">
      <c r="B17" s="85">
        <v>2</v>
      </c>
      <c r="C17" s="85"/>
      <c r="D17" s="85"/>
      <c r="E17" s="85"/>
      <c r="F17" s="85"/>
      <c r="G17" s="86"/>
      <c r="H17" s="86"/>
      <c r="I17" s="86"/>
      <c r="J17" s="86"/>
    </row>
    <row r="18" spans="1:11" hidden="1" x14ac:dyDescent="0.3">
      <c r="B18" s="85">
        <v>3</v>
      </c>
      <c r="C18" s="85"/>
      <c r="D18" s="85"/>
      <c r="E18" s="85"/>
      <c r="F18" s="85"/>
      <c r="G18" s="86"/>
      <c r="H18" s="86"/>
      <c r="I18" s="86"/>
      <c r="J18" s="86"/>
    </row>
    <row r="19" spans="1:11" hidden="1" x14ac:dyDescent="0.3">
      <c r="B19" s="85"/>
      <c r="C19" s="85"/>
      <c r="D19" s="85"/>
      <c r="E19" s="85"/>
      <c r="F19" s="85"/>
      <c r="G19" s="86"/>
      <c r="H19" s="86"/>
      <c r="I19" s="86"/>
      <c r="J19" s="86"/>
    </row>
    <row r="20" spans="1:11" hidden="1" x14ac:dyDescent="0.3">
      <c r="B20" s="85"/>
      <c r="C20" s="85"/>
      <c r="D20" s="85"/>
      <c r="E20" s="85"/>
      <c r="F20" s="85"/>
      <c r="G20" s="86"/>
      <c r="H20" s="86"/>
      <c r="I20" s="86"/>
      <c r="J20" s="86"/>
    </row>
    <row r="21" spans="1:11" hidden="1" x14ac:dyDescent="0.3">
      <c r="B21" s="85"/>
      <c r="C21" s="85"/>
      <c r="D21" s="85"/>
      <c r="E21" s="85"/>
      <c r="F21" s="85"/>
      <c r="G21" s="86"/>
      <c r="H21" s="86"/>
      <c r="I21" s="86"/>
      <c r="J21" s="86"/>
    </row>
    <row r="22" spans="1:11" ht="12.5" hidden="1" customHeight="1" x14ac:dyDescent="0.3">
      <c r="A22" s="13"/>
      <c r="B22" s="78" t="s">
        <v>29</v>
      </c>
      <c r="C22" s="78"/>
      <c r="D22" s="87" t="s">
        <v>4</v>
      </c>
      <c r="E22" s="87"/>
      <c r="F22" s="87"/>
      <c r="G22" s="79" t="s">
        <v>30</v>
      </c>
      <c r="H22" s="79"/>
      <c r="I22" s="80" t="s">
        <v>3</v>
      </c>
      <c r="J22" s="80"/>
    </row>
    <row r="23" spans="1:11" hidden="1" x14ac:dyDescent="0.3">
      <c r="A23" s="13"/>
      <c r="B23" s="85">
        <v>1</v>
      </c>
      <c r="C23" s="85"/>
      <c r="D23" s="85"/>
      <c r="E23" s="85"/>
      <c r="F23" s="85"/>
      <c r="G23" s="86"/>
      <c r="H23" s="86"/>
      <c r="I23" s="86"/>
      <c r="J23" s="86"/>
    </row>
    <row r="24" spans="1:11" hidden="1" x14ac:dyDescent="0.3">
      <c r="A24" s="13"/>
      <c r="B24" s="85">
        <v>2</v>
      </c>
      <c r="C24" s="85"/>
      <c r="D24" s="85"/>
      <c r="E24" s="85"/>
      <c r="F24" s="85"/>
      <c r="G24" s="86"/>
      <c r="H24" s="86"/>
      <c r="I24" s="86"/>
      <c r="J24" s="86"/>
    </row>
    <row r="25" spans="1:11" hidden="1" x14ac:dyDescent="0.3">
      <c r="A25" s="13"/>
      <c r="B25" s="85">
        <v>3</v>
      </c>
      <c r="C25" s="85"/>
      <c r="D25" s="85"/>
      <c r="E25" s="85"/>
      <c r="F25" s="85"/>
      <c r="G25" s="86"/>
      <c r="H25" s="86"/>
      <c r="I25" s="86"/>
      <c r="J25" s="86"/>
    </row>
    <row r="26" spans="1:11" hidden="1" x14ac:dyDescent="0.3">
      <c r="A26" s="13"/>
      <c r="B26" s="88"/>
      <c r="C26" s="88"/>
      <c r="D26" s="88"/>
      <c r="E26" s="88"/>
      <c r="F26" s="88"/>
      <c r="G26" s="86"/>
      <c r="H26" s="86"/>
      <c r="I26" s="86"/>
      <c r="J26" s="86"/>
    </row>
    <row r="27" spans="1:11" hidden="1" x14ac:dyDescent="0.3">
      <c r="A27" s="13"/>
      <c r="B27" s="88"/>
      <c r="C27" s="88"/>
      <c r="D27" s="88"/>
      <c r="E27" s="88"/>
      <c r="F27" s="88"/>
      <c r="G27" s="86"/>
      <c r="H27" s="86"/>
      <c r="I27" s="86"/>
      <c r="J27" s="86"/>
    </row>
    <row r="28" spans="1:11" ht="5.15" hidden="1" customHeight="1" x14ac:dyDescent="0.3">
      <c r="A28" s="13"/>
      <c r="B28" s="89"/>
      <c r="C28" s="90"/>
      <c r="D28" s="91"/>
      <c r="E28" s="91"/>
      <c r="F28" s="91"/>
      <c r="G28" s="92"/>
      <c r="H28" s="92"/>
      <c r="I28" s="93"/>
      <c r="J28" s="93"/>
    </row>
    <row r="29" spans="1:11" ht="35" customHeight="1" x14ac:dyDescent="0.3">
      <c r="A29" s="14"/>
      <c r="B29" s="15" t="s">
        <v>35</v>
      </c>
      <c r="C29" s="16" t="s">
        <v>38</v>
      </c>
      <c r="D29" s="99" t="s">
        <v>19</v>
      </c>
      <c r="E29" s="99"/>
      <c r="F29" s="99"/>
      <c r="G29" s="99"/>
      <c r="H29" s="100">
        <v>0.55000000000000004</v>
      </c>
      <c r="I29" s="101"/>
      <c r="J29" s="101"/>
    </row>
    <row r="30" spans="1:11" ht="35" x14ac:dyDescent="0.3">
      <c r="A30" s="14"/>
      <c r="B30" s="102" t="s">
        <v>85</v>
      </c>
      <c r="C30" s="103"/>
      <c r="D30" s="17" t="s">
        <v>78</v>
      </c>
      <c r="E30" s="17" t="s">
        <v>79</v>
      </c>
      <c r="F30" s="17" t="s">
        <v>80</v>
      </c>
      <c r="G30" s="17" t="s">
        <v>81</v>
      </c>
      <c r="H30" s="17" t="s">
        <v>82</v>
      </c>
      <c r="I30" s="17" t="s">
        <v>83</v>
      </c>
      <c r="J30" s="17" t="s">
        <v>84</v>
      </c>
    </row>
    <row r="31" spans="1:11" x14ac:dyDescent="0.3">
      <c r="A31" s="14"/>
      <c r="B31" s="31" t="s">
        <v>28</v>
      </c>
      <c r="C31" s="19">
        <v>10</v>
      </c>
      <c r="D31" s="20">
        <v>1</v>
      </c>
      <c r="E31" s="20">
        <v>2</v>
      </c>
      <c r="F31" s="20">
        <v>3</v>
      </c>
      <c r="G31" s="21">
        <v>4</v>
      </c>
      <c r="H31" s="22">
        <v>5</v>
      </c>
      <c r="I31" s="22">
        <v>6</v>
      </c>
      <c r="J31" s="22">
        <v>7</v>
      </c>
      <c r="K31" s="23">
        <f>SUM(D33:J33)</f>
        <v>0</v>
      </c>
    </row>
    <row r="32" spans="1:11" ht="30" customHeight="1" x14ac:dyDescent="0.3">
      <c r="A32" s="14"/>
      <c r="B32" s="104" t="s">
        <v>86</v>
      </c>
      <c r="C32" s="104"/>
      <c r="D32" s="24"/>
      <c r="E32" s="24"/>
      <c r="F32" s="24"/>
      <c r="G32" s="25"/>
      <c r="H32" s="26" t="s">
        <v>18</v>
      </c>
      <c r="I32" s="26"/>
      <c r="J32" s="26"/>
      <c r="K32" s="27"/>
    </row>
    <row r="33" spans="1:12" ht="18" hidden="1" customHeight="1" thickBot="1" x14ac:dyDescent="0.35">
      <c r="A33" s="14"/>
      <c r="B33" s="105"/>
      <c r="C33" s="105"/>
      <c r="D33" s="28" t="str">
        <f>((IF(D32="X",D31,"0")))</f>
        <v>0</v>
      </c>
      <c r="E33" s="28" t="str">
        <f>((IF(E32="X",E31,"0")))</f>
        <v>0</v>
      </c>
      <c r="F33" s="28" t="str">
        <f>((IF(F32="X",F31,"0")))</f>
        <v>0</v>
      </c>
      <c r="G33" s="29" t="str">
        <f>((IF(G32="X",G31,"0")))</f>
        <v>0</v>
      </c>
      <c r="H33" s="30" t="str">
        <f>(IF(H32="X",H31,"0"))</f>
        <v>0</v>
      </c>
      <c r="I33" s="30" t="str">
        <f>(IF(I32="X",I31,"0"))</f>
        <v>0</v>
      </c>
      <c r="J33" s="30" t="str">
        <f>(IF(J32="X",J31,"0"))</f>
        <v>0</v>
      </c>
      <c r="K33" s="27"/>
    </row>
    <row r="34" spans="1:12" x14ac:dyDescent="0.3">
      <c r="A34" s="14"/>
      <c r="B34" s="31" t="s">
        <v>31</v>
      </c>
      <c r="C34" s="19">
        <v>15</v>
      </c>
      <c r="D34" s="20">
        <v>1</v>
      </c>
      <c r="E34" s="20">
        <v>2</v>
      </c>
      <c r="F34" s="20">
        <v>3</v>
      </c>
      <c r="G34" s="21">
        <v>4</v>
      </c>
      <c r="H34" s="22">
        <v>5</v>
      </c>
      <c r="I34" s="22">
        <v>6</v>
      </c>
      <c r="J34" s="22">
        <v>7</v>
      </c>
      <c r="K34" s="23">
        <f>SUM(D36:J36)</f>
        <v>0</v>
      </c>
    </row>
    <row r="35" spans="1:12" s="4" customFormat="1" ht="30" customHeight="1" x14ac:dyDescent="0.3">
      <c r="A35" s="14"/>
      <c r="B35" s="104" t="s">
        <v>86</v>
      </c>
      <c r="C35" s="104"/>
      <c r="D35" s="24"/>
      <c r="E35" s="24"/>
      <c r="F35" s="24"/>
      <c r="G35" s="25"/>
      <c r="H35" s="26"/>
      <c r="I35" s="26"/>
      <c r="J35" s="26"/>
      <c r="K35" s="27"/>
    </row>
    <row r="36" spans="1:12" s="4" customFormat="1" ht="18" hidden="1" customHeight="1" thickBot="1" x14ac:dyDescent="0.35">
      <c r="A36" s="14"/>
      <c r="B36" s="105"/>
      <c r="C36" s="105"/>
      <c r="D36" s="28" t="str">
        <f>((IF(D35="X",D34,"0")))</f>
        <v>0</v>
      </c>
      <c r="E36" s="28" t="str">
        <f t="shared" ref="E36" si="0">((IF(E35="X",E34,"0")))</f>
        <v>0</v>
      </c>
      <c r="F36" s="28" t="str">
        <f>((IF(F35="X",F34,"0")))</f>
        <v>0</v>
      </c>
      <c r="G36" s="29" t="str">
        <f>((IF(G35="X",G34,"0")))</f>
        <v>0</v>
      </c>
      <c r="H36" s="30" t="str">
        <f>((IF(H35="X",H34,"0")))</f>
        <v>0</v>
      </c>
      <c r="I36" s="30" t="str">
        <f>((IF(I35="X",I34,"0")))</f>
        <v>0</v>
      </c>
      <c r="J36" s="30" t="str">
        <f>((IF(J35="X",J34,"0")))</f>
        <v>0</v>
      </c>
      <c r="K36" s="27"/>
    </row>
    <row r="37" spans="1:12" s="4" customFormat="1" x14ac:dyDescent="0.3">
      <c r="A37" s="14"/>
      <c r="B37" s="31" t="s">
        <v>29</v>
      </c>
      <c r="C37" s="19">
        <v>30</v>
      </c>
      <c r="D37" s="20">
        <v>1</v>
      </c>
      <c r="E37" s="20">
        <v>2</v>
      </c>
      <c r="F37" s="20">
        <v>3</v>
      </c>
      <c r="G37" s="21">
        <v>4</v>
      </c>
      <c r="H37" s="22">
        <v>5</v>
      </c>
      <c r="I37" s="22">
        <v>6</v>
      </c>
      <c r="J37" s="22">
        <v>7</v>
      </c>
      <c r="K37" s="23">
        <f>SUM(D39:J39)</f>
        <v>0</v>
      </c>
    </row>
    <row r="38" spans="1:12" s="4" customFormat="1" ht="30" customHeight="1" x14ac:dyDescent="0.3">
      <c r="A38" s="14"/>
      <c r="B38" s="104" t="s">
        <v>86</v>
      </c>
      <c r="C38" s="104"/>
      <c r="D38" s="24"/>
      <c r="E38" s="24"/>
      <c r="F38" s="24"/>
      <c r="G38" s="25"/>
      <c r="H38" s="26"/>
      <c r="I38" s="26"/>
      <c r="J38" s="26"/>
      <c r="K38" s="27"/>
    </row>
    <row r="39" spans="1:12" s="4" customFormat="1" ht="12" hidden="1" customHeight="1" thickBot="1" x14ac:dyDescent="0.35">
      <c r="A39" s="14"/>
      <c r="B39" s="105"/>
      <c r="C39" s="105"/>
      <c r="D39" s="28" t="str">
        <f>((IF(D38="X",D37,"0")))</f>
        <v>0</v>
      </c>
      <c r="E39" s="28" t="str">
        <f t="shared" ref="E39:F39" si="1">((IF(E38="X",E37,"0")))</f>
        <v>0</v>
      </c>
      <c r="F39" s="28" t="str">
        <f t="shared" si="1"/>
        <v>0</v>
      </c>
      <c r="G39" s="29" t="str">
        <f>((IF(G38="X",G37,"0")))</f>
        <v>0</v>
      </c>
      <c r="H39" s="30" t="str">
        <f>((IF(H38="X",H37,"0")))</f>
        <v>0</v>
      </c>
      <c r="I39" s="30" t="str">
        <f t="shared" ref="I39:J39" si="2">((IF(I38="X",I37,"0")))</f>
        <v>0</v>
      </c>
      <c r="J39" s="30" t="str">
        <f t="shared" si="2"/>
        <v>0</v>
      </c>
      <c r="K39" s="27"/>
    </row>
    <row r="40" spans="1:12" ht="35" customHeight="1" x14ac:dyDescent="0.3">
      <c r="B40" s="32" t="s">
        <v>36</v>
      </c>
      <c r="C40" s="33">
        <f>C37+C34+C31</f>
        <v>55</v>
      </c>
      <c r="D40" s="94">
        <f>(K31*C31)+(K34*C34)+(K37*C37)</f>
        <v>0</v>
      </c>
      <c r="E40" s="94"/>
      <c r="F40" s="94"/>
      <c r="G40" s="94"/>
      <c r="H40" s="95">
        <f>D40/(C40*7)</f>
        <v>0</v>
      </c>
      <c r="I40" s="95"/>
      <c r="J40" s="95"/>
      <c r="K40" s="95"/>
      <c r="L40" s="3"/>
    </row>
    <row r="41" spans="1:12" x14ac:dyDescent="0.3">
      <c r="B41" s="34"/>
      <c r="C41" s="35"/>
      <c r="D41" s="35"/>
      <c r="E41" s="35"/>
      <c r="F41" s="35"/>
      <c r="G41" s="35"/>
      <c r="H41" s="35"/>
      <c r="I41" s="35"/>
      <c r="J41" s="35"/>
      <c r="L41" s="3"/>
    </row>
    <row r="42" spans="1:12" s="4" customFormat="1" ht="35" customHeight="1" x14ac:dyDescent="0.3">
      <c r="A42" s="36"/>
      <c r="B42" s="37" t="s">
        <v>20</v>
      </c>
      <c r="C42" s="38" t="s">
        <v>39</v>
      </c>
      <c r="D42" s="96" t="s">
        <v>19</v>
      </c>
      <c r="E42" s="96"/>
      <c r="F42" s="96"/>
      <c r="G42" s="96"/>
      <c r="H42" s="97">
        <v>0.45</v>
      </c>
      <c r="I42" s="98"/>
      <c r="J42" s="98"/>
      <c r="K42" s="3"/>
    </row>
    <row r="43" spans="1:12" ht="35" x14ac:dyDescent="0.3">
      <c r="A43" s="14"/>
      <c r="B43" s="102" t="s">
        <v>85</v>
      </c>
      <c r="C43" s="103"/>
      <c r="D43" s="17" t="s">
        <v>78</v>
      </c>
      <c r="E43" s="17" t="s">
        <v>79</v>
      </c>
      <c r="F43" s="17" t="s">
        <v>80</v>
      </c>
      <c r="G43" s="17" t="s">
        <v>81</v>
      </c>
      <c r="H43" s="17" t="s">
        <v>82</v>
      </c>
      <c r="I43" s="17" t="s">
        <v>83</v>
      </c>
      <c r="J43" s="17" t="s">
        <v>84</v>
      </c>
    </row>
    <row r="44" spans="1:12" s="4" customFormat="1" x14ac:dyDescent="0.3">
      <c r="A44" s="14"/>
      <c r="B44" s="39" t="s">
        <v>32</v>
      </c>
      <c r="C44" s="40">
        <v>10</v>
      </c>
      <c r="D44" s="41">
        <v>1</v>
      </c>
      <c r="E44" s="41">
        <v>2</v>
      </c>
      <c r="F44" s="41">
        <v>3</v>
      </c>
      <c r="G44" s="42">
        <v>4</v>
      </c>
      <c r="H44" s="43">
        <v>5</v>
      </c>
      <c r="I44" s="43">
        <v>6</v>
      </c>
      <c r="J44" s="43">
        <v>7</v>
      </c>
      <c r="K44" s="44">
        <f>SUM(D48:J48)/3</f>
        <v>0</v>
      </c>
    </row>
    <row r="45" spans="1:12" s="4" customFormat="1" ht="30" customHeight="1" x14ac:dyDescent="0.3">
      <c r="A45" s="14"/>
      <c r="B45" s="104" t="s">
        <v>72</v>
      </c>
      <c r="C45" s="104"/>
      <c r="D45" s="24"/>
      <c r="E45" s="24"/>
      <c r="F45" s="24"/>
      <c r="G45" s="25"/>
      <c r="H45" s="26"/>
      <c r="I45" s="26"/>
      <c r="J45" s="26"/>
      <c r="K45" s="3"/>
    </row>
    <row r="46" spans="1:12" s="4" customFormat="1" ht="30" customHeight="1" x14ac:dyDescent="0.3">
      <c r="A46" s="14"/>
      <c r="B46" s="104" t="s">
        <v>73</v>
      </c>
      <c r="C46" s="104"/>
      <c r="D46" s="24"/>
      <c r="E46" s="24"/>
      <c r="F46" s="24"/>
      <c r="G46" s="25"/>
      <c r="H46" s="26"/>
      <c r="I46" s="26"/>
      <c r="J46" s="26"/>
      <c r="K46" s="3"/>
    </row>
    <row r="47" spans="1:12" s="4" customFormat="1" ht="30" customHeight="1" x14ac:dyDescent="0.3">
      <c r="A47" s="14"/>
      <c r="B47" s="104" t="s">
        <v>74</v>
      </c>
      <c r="C47" s="104"/>
      <c r="D47" s="24"/>
      <c r="E47" s="24"/>
      <c r="F47" s="24"/>
      <c r="G47" s="25"/>
      <c r="H47" s="26"/>
      <c r="I47" s="26"/>
      <c r="J47" s="26"/>
      <c r="K47" s="3"/>
    </row>
    <row r="48" spans="1:12" s="4" customFormat="1" ht="13" hidden="1" customHeight="1" thickBot="1" x14ac:dyDescent="0.35">
      <c r="A48" s="14"/>
      <c r="B48" s="106"/>
      <c r="C48" s="106"/>
      <c r="D48" s="45">
        <f>((IF(D45="X",D44,"0")+(IF(D46="X",D44,"0")+IF(D47="X",D44,"0"))))</f>
        <v>0</v>
      </c>
      <c r="E48" s="45">
        <f t="shared" ref="E48:J48" si="3">((IF(E45="X",E44,"0")+(IF(E46="X",E44,"0")+IF(E47="X",E44,"0"))))</f>
        <v>0</v>
      </c>
      <c r="F48" s="45">
        <f t="shared" si="3"/>
        <v>0</v>
      </c>
      <c r="G48" s="46">
        <f t="shared" si="3"/>
        <v>0</v>
      </c>
      <c r="H48" s="47">
        <f t="shared" si="3"/>
        <v>0</v>
      </c>
      <c r="I48" s="47">
        <f t="shared" si="3"/>
        <v>0</v>
      </c>
      <c r="J48" s="47">
        <f t="shared" si="3"/>
        <v>0</v>
      </c>
      <c r="K48" s="3"/>
    </row>
    <row r="49" spans="1:11" s="4" customFormat="1" x14ac:dyDescent="0.3">
      <c r="A49" s="14"/>
      <c r="B49" s="39" t="s">
        <v>37</v>
      </c>
      <c r="C49" s="40">
        <v>5</v>
      </c>
      <c r="D49" s="41">
        <v>1</v>
      </c>
      <c r="E49" s="41">
        <v>2</v>
      </c>
      <c r="F49" s="41">
        <v>3</v>
      </c>
      <c r="G49" s="42">
        <v>4</v>
      </c>
      <c r="H49" s="43">
        <v>5</v>
      </c>
      <c r="I49" s="43">
        <v>6</v>
      </c>
      <c r="J49" s="43">
        <v>7</v>
      </c>
      <c r="K49" s="44">
        <f>SUM(D53:J53)/3</f>
        <v>0</v>
      </c>
    </row>
    <row r="50" spans="1:11" s="4" customFormat="1" ht="30" customHeight="1" x14ac:dyDescent="0.3">
      <c r="A50" s="14"/>
      <c r="B50" s="104" t="s">
        <v>49</v>
      </c>
      <c r="C50" s="104"/>
      <c r="D50" s="24"/>
      <c r="E50" s="24"/>
      <c r="F50" s="24"/>
      <c r="G50" s="25"/>
      <c r="H50" s="26"/>
      <c r="I50" s="26"/>
      <c r="J50" s="26"/>
      <c r="K50" s="3"/>
    </row>
    <row r="51" spans="1:11" s="4" customFormat="1" ht="30" customHeight="1" x14ac:dyDescent="0.3">
      <c r="A51" s="14"/>
      <c r="B51" s="107" t="s">
        <v>50</v>
      </c>
      <c r="C51" s="107"/>
      <c r="D51" s="24"/>
      <c r="E51" s="24"/>
      <c r="F51" s="24"/>
      <c r="G51" s="25"/>
      <c r="H51" s="26"/>
      <c r="I51" s="26"/>
      <c r="J51" s="26"/>
      <c r="K51" s="3"/>
    </row>
    <row r="52" spans="1:11" s="4" customFormat="1" ht="30" customHeight="1" x14ac:dyDescent="0.3">
      <c r="A52" s="14"/>
      <c r="B52" s="104" t="s">
        <v>51</v>
      </c>
      <c r="C52" s="104"/>
      <c r="D52" s="24"/>
      <c r="E52" s="24"/>
      <c r="F52" s="24"/>
      <c r="G52" s="25"/>
      <c r="H52" s="26"/>
      <c r="I52" s="26"/>
      <c r="J52" s="26"/>
      <c r="K52" s="3"/>
    </row>
    <row r="53" spans="1:11" s="4" customFormat="1" ht="13" hidden="1" customHeight="1" thickBot="1" x14ac:dyDescent="0.35">
      <c r="A53" s="14"/>
      <c r="B53" s="106"/>
      <c r="C53" s="106"/>
      <c r="D53" s="45">
        <f>((IF(D50="X",D49,"0")+(IF(D51="X",D49,"0")+IF(D52="X",D49,"0"))))</f>
        <v>0</v>
      </c>
      <c r="E53" s="45">
        <f t="shared" ref="E53:J53" si="4">((IF(E50="X",E49,"0")+(IF(E51="X",E49,"0")+IF(E52="X",E49,"0"))))</f>
        <v>0</v>
      </c>
      <c r="F53" s="45">
        <f t="shared" si="4"/>
        <v>0</v>
      </c>
      <c r="G53" s="46">
        <f t="shared" si="4"/>
        <v>0</v>
      </c>
      <c r="H53" s="47">
        <f t="shared" si="4"/>
        <v>0</v>
      </c>
      <c r="I53" s="47">
        <f t="shared" si="4"/>
        <v>0</v>
      </c>
      <c r="J53" s="47">
        <f t="shared" si="4"/>
        <v>0</v>
      </c>
      <c r="K53" s="3"/>
    </row>
    <row r="54" spans="1:11" s="4" customFormat="1" x14ac:dyDescent="0.3">
      <c r="A54" s="14"/>
      <c r="B54" s="39" t="s">
        <v>22</v>
      </c>
      <c r="C54" s="40">
        <v>15</v>
      </c>
      <c r="D54" s="41">
        <v>1</v>
      </c>
      <c r="E54" s="41">
        <v>2</v>
      </c>
      <c r="F54" s="41">
        <v>3</v>
      </c>
      <c r="G54" s="42">
        <v>4</v>
      </c>
      <c r="H54" s="43">
        <v>5</v>
      </c>
      <c r="I54" s="43">
        <v>6</v>
      </c>
      <c r="J54" s="43">
        <v>7</v>
      </c>
      <c r="K54" s="44">
        <f>SUM(D58:J58)/3</f>
        <v>0</v>
      </c>
    </row>
    <row r="55" spans="1:11" s="4" customFormat="1" ht="30" customHeight="1" x14ac:dyDescent="0.3">
      <c r="A55" s="14"/>
      <c r="B55" s="104" t="s">
        <v>70</v>
      </c>
      <c r="C55" s="104"/>
      <c r="D55" s="24"/>
      <c r="E55" s="24"/>
      <c r="F55" s="24"/>
      <c r="G55" s="25"/>
      <c r="H55" s="26"/>
      <c r="I55" s="26"/>
      <c r="J55" s="26"/>
      <c r="K55" s="3"/>
    </row>
    <row r="56" spans="1:11" s="4" customFormat="1" ht="30" customHeight="1" x14ac:dyDescent="0.3">
      <c r="A56" s="14"/>
      <c r="B56" s="104" t="s">
        <v>68</v>
      </c>
      <c r="C56" s="104"/>
      <c r="D56" s="24"/>
      <c r="E56" s="24"/>
      <c r="F56" s="24"/>
      <c r="G56" s="25"/>
      <c r="H56" s="26"/>
      <c r="I56" s="26"/>
      <c r="J56" s="26"/>
      <c r="K56" s="3"/>
    </row>
    <row r="57" spans="1:11" s="4" customFormat="1" ht="30" customHeight="1" x14ac:dyDescent="0.3">
      <c r="A57" s="14"/>
      <c r="B57" s="104" t="s">
        <v>52</v>
      </c>
      <c r="C57" s="104"/>
      <c r="D57" s="24"/>
      <c r="E57" s="24"/>
      <c r="F57" s="24"/>
      <c r="G57" s="25"/>
      <c r="H57" s="26"/>
      <c r="I57" s="26"/>
      <c r="J57" s="26"/>
      <c r="K57" s="3"/>
    </row>
    <row r="58" spans="1:11" s="4" customFormat="1" ht="12" hidden="1" customHeight="1" thickBot="1" x14ac:dyDescent="0.35">
      <c r="A58" s="14"/>
      <c r="B58" s="106"/>
      <c r="C58" s="106"/>
      <c r="D58" s="45">
        <f t="shared" ref="D58:J58" si="5">((IF(D55="X",D54,"0")+IF(D56="X",D54,"0")+(IF(D57="X",D54,"0"))))</f>
        <v>0</v>
      </c>
      <c r="E58" s="45">
        <f t="shared" si="5"/>
        <v>0</v>
      </c>
      <c r="F58" s="45">
        <f t="shared" si="5"/>
        <v>0</v>
      </c>
      <c r="G58" s="46">
        <f t="shared" si="5"/>
        <v>0</v>
      </c>
      <c r="H58" s="47">
        <f t="shared" si="5"/>
        <v>0</v>
      </c>
      <c r="I58" s="47">
        <f t="shared" si="5"/>
        <v>0</v>
      </c>
      <c r="J58" s="47">
        <f t="shared" si="5"/>
        <v>0</v>
      </c>
      <c r="K58" s="3"/>
    </row>
    <row r="59" spans="1:11" s="4" customFormat="1" x14ac:dyDescent="0.3">
      <c r="A59" s="14"/>
      <c r="B59" s="39" t="s">
        <v>33</v>
      </c>
      <c r="C59" s="40">
        <v>15</v>
      </c>
      <c r="D59" s="41">
        <v>1</v>
      </c>
      <c r="E59" s="41">
        <v>2</v>
      </c>
      <c r="F59" s="41">
        <v>3</v>
      </c>
      <c r="G59" s="42">
        <v>4</v>
      </c>
      <c r="H59" s="43">
        <v>5</v>
      </c>
      <c r="I59" s="43">
        <v>6</v>
      </c>
      <c r="J59" s="43">
        <v>7</v>
      </c>
      <c r="K59" s="44">
        <f>SUM(D64:J64)/4</f>
        <v>0</v>
      </c>
    </row>
    <row r="60" spans="1:11" s="4" customFormat="1" ht="30" customHeight="1" x14ac:dyDescent="0.3">
      <c r="A60" s="14"/>
      <c r="B60" s="107" t="s">
        <v>48</v>
      </c>
      <c r="C60" s="107"/>
      <c r="D60" s="24"/>
      <c r="E60" s="24"/>
      <c r="F60" s="24"/>
      <c r="G60" s="25"/>
      <c r="H60" s="26"/>
      <c r="I60" s="26"/>
      <c r="J60" s="26"/>
      <c r="K60" s="3"/>
    </row>
    <row r="61" spans="1:11" s="4" customFormat="1" ht="30" customHeight="1" x14ac:dyDescent="0.3">
      <c r="A61" s="14"/>
      <c r="B61" s="107" t="s">
        <v>58</v>
      </c>
      <c r="C61" s="107"/>
      <c r="D61" s="24"/>
      <c r="E61" s="24"/>
      <c r="F61" s="24"/>
      <c r="G61" s="25"/>
      <c r="H61" s="26"/>
      <c r="I61" s="26"/>
      <c r="J61" s="26"/>
      <c r="K61" s="3"/>
    </row>
    <row r="62" spans="1:11" s="4" customFormat="1" ht="30" customHeight="1" x14ac:dyDescent="0.3">
      <c r="A62" s="14"/>
      <c r="B62" s="107" t="s">
        <v>47</v>
      </c>
      <c r="C62" s="107"/>
      <c r="D62" s="24"/>
      <c r="E62" s="24"/>
      <c r="F62" s="24"/>
      <c r="G62" s="25"/>
      <c r="H62" s="26"/>
      <c r="I62" s="26"/>
      <c r="J62" s="26"/>
      <c r="K62" s="3"/>
    </row>
    <row r="63" spans="1:11" s="4" customFormat="1" ht="30" customHeight="1" x14ac:dyDescent="0.3">
      <c r="A63" s="14"/>
      <c r="B63" s="107" t="s">
        <v>46</v>
      </c>
      <c r="C63" s="107"/>
      <c r="D63" s="24"/>
      <c r="E63" s="24"/>
      <c r="F63" s="24"/>
      <c r="G63" s="25"/>
      <c r="H63" s="26"/>
      <c r="I63" s="26"/>
      <c r="J63" s="26"/>
      <c r="K63" s="3"/>
    </row>
    <row r="64" spans="1:11" s="4" customFormat="1" ht="12" hidden="1" customHeight="1" thickBot="1" x14ac:dyDescent="0.35">
      <c r="A64" s="14"/>
      <c r="B64" s="106"/>
      <c r="C64" s="106"/>
      <c r="D64" s="45">
        <f>((IF(D60="X",D59,"0")+IF(D61="X",D59,"0")+(IF(D62="X",D59,"0")+(IF(D63="X",D59,"0")))))</f>
        <v>0</v>
      </c>
      <c r="E64" s="45">
        <f t="shared" ref="E64" si="6">((IF(E60="X",E59,"0")+IF(E61="X",E59,"0")+(IF(E62="X",E59,"0")+(IF(E63="X",E59,"0")))))</f>
        <v>0</v>
      </c>
      <c r="F64" s="45">
        <f>((IF(F60="X",F59,"0")+IF(F61="X",F59,"0")+(IF(F62="X",F59,"0")+(IF(F63="X",F59,"0")))))</f>
        <v>0</v>
      </c>
      <c r="G64" s="46">
        <f>((IF(G60="X",G59,"0")+IF(G61="X",G59,"0")+(IF(G62="X",G59,"0")+(IF(G63="X",G59,"0")))))</f>
        <v>0</v>
      </c>
      <c r="H64" s="47">
        <f>((IF(H60="X",H59,"0")+IF(H61="X",H59,"0")+(IF(H62="X",H59,"0")+(IF(H63="X",H59,"0")))))</f>
        <v>0</v>
      </c>
      <c r="I64" s="47">
        <f t="shared" ref="I64" si="7">((IF(I60="X",I59,"0")+IF(I61="X",I59,"0")+(IF(I62="X",I59,"0")+(IF(I63="X",I59,"0")))))</f>
        <v>0</v>
      </c>
      <c r="J64" s="47">
        <f>((IF(J60="X",J59,"0")+IF(J61="X",J59,"0")+(IF(J62="X",J59,"0")+(IF(J63="X",J59,"0")))))</f>
        <v>0</v>
      </c>
      <c r="K64" s="3"/>
    </row>
    <row r="65" spans="1:12" ht="35" customHeight="1" x14ac:dyDescent="0.3">
      <c r="B65" s="37" t="s">
        <v>21</v>
      </c>
      <c r="C65" s="48">
        <f>C44+C49+C54+C59</f>
        <v>45</v>
      </c>
      <c r="D65" s="94">
        <f>K44*C44+K49*C49+K54*C54+K59*C59</f>
        <v>0</v>
      </c>
      <c r="E65" s="94"/>
      <c r="F65" s="94"/>
      <c r="G65" s="94"/>
      <c r="H65" s="117">
        <f>D65/(C65*7)</f>
        <v>0</v>
      </c>
      <c r="I65" s="117"/>
      <c r="J65" s="117"/>
      <c r="K65" s="117"/>
      <c r="L65" s="3"/>
    </row>
    <row r="66" spans="1:12" s="4" customFormat="1" ht="13.5" customHeight="1" x14ac:dyDescent="0.3">
      <c r="A66" s="36"/>
      <c r="B66" s="35"/>
      <c r="C66" s="35"/>
      <c r="D66" s="35"/>
      <c r="E66" s="35"/>
      <c r="F66" s="35"/>
      <c r="G66" s="35"/>
      <c r="H66" s="35"/>
      <c r="I66" s="35"/>
      <c r="J66" s="35"/>
      <c r="K66" s="3"/>
    </row>
    <row r="67" spans="1:12" ht="39" hidden="1" customHeight="1" thickBot="1" x14ac:dyDescent="0.35">
      <c r="C67" s="49"/>
      <c r="D67" s="50"/>
      <c r="E67" s="51"/>
      <c r="F67" s="52"/>
      <c r="G67" s="53"/>
      <c r="H67" s="53"/>
      <c r="I67" s="53"/>
      <c r="J67" s="54"/>
      <c r="L67" s="3"/>
    </row>
    <row r="68" spans="1:12" ht="35" customHeight="1" x14ac:dyDescent="0.3">
      <c r="B68" s="55" t="s">
        <v>34</v>
      </c>
      <c r="C68" s="95">
        <f>H40</f>
        <v>0</v>
      </c>
      <c r="D68" s="95"/>
      <c r="E68" s="118" t="s">
        <v>27</v>
      </c>
      <c r="F68" s="118"/>
      <c r="G68" s="118"/>
      <c r="H68" s="119">
        <f>(C68*H29)+(C69*H42)</f>
        <v>0</v>
      </c>
      <c r="I68" s="119"/>
      <c r="J68" s="119"/>
      <c r="K68" s="119"/>
      <c r="L68" s="3"/>
    </row>
    <row r="69" spans="1:12" ht="35" customHeight="1" x14ac:dyDescent="0.3">
      <c r="B69" s="56" t="s">
        <v>23</v>
      </c>
      <c r="C69" s="117">
        <f>H65</f>
        <v>0</v>
      </c>
      <c r="D69" s="117"/>
      <c r="E69" s="118"/>
      <c r="F69" s="118"/>
      <c r="G69" s="118"/>
      <c r="H69" s="119"/>
      <c r="I69" s="119"/>
      <c r="J69" s="119"/>
      <c r="K69" s="119"/>
      <c r="L69" s="3"/>
    </row>
    <row r="70" spans="1:12" s="4" customFormat="1" ht="13" customHeight="1" x14ac:dyDescent="0.3">
      <c r="A70" s="57" t="s">
        <v>5</v>
      </c>
      <c r="B70" s="58"/>
      <c r="C70" s="3"/>
      <c r="D70" s="3"/>
      <c r="E70" s="3"/>
      <c r="F70" s="3"/>
      <c r="G70" s="3"/>
      <c r="H70" s="3"/>
      <c r="I70" s="3"/>
      <c r="J70" s="3"/>
      <c r="K70" s="3"/>
    </row>
    <row r="71" spans="1:12" x14ac:dyDescent="0.3">
      <c r="A71" s="57"/>
      <c r="B71" s="108" t="s">
        <v>6</v>
      </c>
      <c r="C71" s="109"/>
      <c r="D71" s="109"/>
      <c r="E71" s="109"/>
      <c r="F71" s="109"/>
      <c r="G71" s="109"/>
      <c r="H71" s="109"/>
      <c r="I71" s="109"/>
      <c r="J71" s="109"/>
      <c r="K71" s="110"/>
    </row>
    <row r="72" spans="1:12" ht="80" customHeight="1" x14ac:dyDescent="0.3">
      <c r="A72" s="3" t="s">
        <v>7</v>
      </c>
      <c r="B72" s="111" t="s">
        <v>25</v>
      </c>
      <c r="C72" s="112"/>
      <c r="D72" s="112"/>
      <c r="E72" s="112"/>
      <c r="F72" s="112"/>
      <c r="G72" s="112"/>
      <c r="H72" s="112"/>
      <c r="I72" s="112"/>
      <c r="J72" s="112"/>
      <c r="K72" s="113"/>
    </row>
    <row r="73" spans="1:12" x14ac:dyDescent="0.3">
      <c r="A73" s="57" t="s">
        <v>8</v>
      </c>
      <c r="B73" s="59"/>
      <c r="C73" s="35"/>
      <c r="D73" s="35"/>
      <c r="E73" s="35"/>
      <c r="F73" s="35"/>
      <c r="G73" s="35"/>
      <c r="H73" s="35"/>
      <c r="I73" s="35"/>
      <c r="J73" s="35"/>
      <c r="K73" s="60"/>
    </row>
    <row r="74" spans="1:12" x14ac:dyDescent="0.3">
      <c r="A74" s="57" t="s">
        <v>9</v>
      </c>
      <c r="B74" s="59"/>
      <c r="C74" s="35"/>
      <c r="D74" s="35"/>
      <c r="E74" s="35"/>
      <c r="F74" s="35"/>
      <c r="G74" s="35"/>
      <c r="H74" s="35"/>
      <c r="I74" s="35"/>
      <c r="J74" s="35"/>
      <c r="K74" s="60"/>
    </row>
    <row r="75" spans="1:12" x14ac:dyDescent="0.3">
      <c r="A75" s="57" t="s">
        <v>10</v>
      </c>
      <c r="B75" s="59"/>
      <c r="C75" s="35"/>
      <c r="D75" s="35"/>
      <c r="E75" s="35"/>
      <c r="F75" s="35"/>
      <c r="G75" s="35"/>
      <c r="H75" s="35"/>
      <c r="I75" s="35"/>
      <c r="J75" s="35"/>
      <c r="K75" s="60"/>
    </row>
    <row r="76" spans="1:12" x14ac:dyDescent="0.3">
      <c r="A76" s="57" t="s">
        <v>11</v>
      </c>
      <c r="B76" s="59"/>
      <c r="C76" s="35"/>
      <c r="D76" s="35"/>
      <c r="E76" s="35"/>
      <c r="F76" s="35"/>
      <c r="G76" s="35"/>
      <c r="H76" s="35"/>
      <c r="I76" s="35"/>
      <c r="J76" s="35"/>
      <c r="K76" s="60"/>
    </row>
    <row r="77" spans="1:12" x14ac:dyDescent="0.3">
      <c r="A77" s="57" t="s">
        <v>12</v>
      </c>
      <c r="B77" s="59"/>
      <c r="C77" s="35"/>
      <c r="D77" s="35"/>
      <c r="E77" s="35"/>
      <c r="F77" s="35"/>
      <c r="G77" s="35"/>
      <c r="H77" s="35"/>
      <c r="I77" s="35"/>
      <c r="J77" s="35"/>
      <c r="K77" s="60"/>
    </row>
    <row r="78" spans="1:12" x14ac:dyDescent="0.3">
      <c r="A78" s="57" t="s">
        <v>13</v>
      </c>
      <c r="B78" s="61"/>
      <c r="C78" s="62"/>
      <c r="D78" s="62"/>
      <c r="E78" s="62"/>
      <c r="F78" s="62"/>
      <c r="G78" s="62"/>
      <c r="H78" s="62"/>
      <c r="I78" s="62"/>
      <c r="J78" s="62"/>
      <c r="K78" s="63"/>
    </row>
    <row r="79" spans="1:12" x14ac:dyDescent="0.3">
      <c r="A79" s="3" t="s">
        <v>14</v>
      </c>
    </row>
    <row r="80" spans="1:12" ht="12.5" hidden="1" customHeight="1" x14ac:dyDescent="0.3"/>
    <row r="81" spans="2:12" ht="12.5" hidden="1" customHeight="1" x14ac:dyDescent="0.3">
      <c r="B81" s="114" t="s">
        <v>15</v>
      </c>
      <c r="C81" s="115"/>
      <c r="D81" s="115"/>
      <c r="E81" s="115"/>
      <c r="F81" s="115"/>
      <c r="G81" s="115"/>
      <c r="H81" s="115"/>
      <c r="I81" s="115"/>
      <c r="J81" s="115"/>
      <c r="K81" s="116"/>
    </row>
    <row r="82" spans="2:12" ht="13" hidden="1" customHeight="1" thickBot="1" x14ac:dyDescent="0.35">
      <c r="B82" s="64" t="s">
        <v>16</v>
      </c>
      <c r="C82" s="65" t="e">
        <f>((IF(#REF!="","0",1)*#REF!)+(IF(#REF!="","0",1)*#REF!)+(IF(#REF!="","0",1)*#REF!))</f>
        <v>#REF!</v>
      </c>
      <c r="D82" s="66" t="e">
        <f>((IF(#REF!="","0",2)*#REF!)+(IF(#REF!="","0",2)*#REF!)+(IF(#REF!="","0",2)*#REF!))</f>
        <v>#REF!</v>
      </c>
      <c r="E82" s="66" t="e">
        <f>((IF(#REF!="","0",3)*#REF!)+(IF(#REF!="","0",3)*#REF!)+(IF(#REF!="","0",3)*#REF!))</f>
        <v>#REF!</v>
      </c>
      <c r="F82" s="66" t="e">
        <f>((IF(#REF!="","0",4)*#REF!)+(IF(#REF!="","0",4)*#REF!)+(IF(#REF!="","0",4)*#REF!))</f>
        <v>#REF!</v>
      </c>
      <c r="G82" s="66" t="e">
        <f>((IF(#REF!="","0",5)*#REF!)+(IF(#REF!="","0",5)*#REF!)+(IF(#REF!="","0",5)*#REF!))</f>
        <v>#REF!</v>
      </c>
      <c r="H82" s="66" t="e">
        <f>((IF(#REF!="","0",6)*#REF!)+(IF(#REF!="","0",6)*#REF!)+(IF(#REF!="","0",6)*#REF!))</f>
        <v>#REF!</v>
      </c>
      <c r="I82" s="67" t="e">
        <f>((IF(#REF!="","0",7)*#REF!)+(IF(#REF!="","0",7)*#REF!)+(IF(#REF!="","0",7)*#REF!))</f>
        <v>#REF!</v>
      </c>
      <c r="J82" s="3" t="e">
        <f>SUM(C82:I82)</f>
        <v>#REF!</v>
      </c>
      <c r="K82" s="68" t="e">
        <f>J82/350</f>
        <v>#REF!</v>
      </c>
      <c r="L82" s="69"/>
    </row>
    <row r="83" spans="2:12" ht="13" hidden="1" customHeight="1" thickBot="1" x14ac:dyDescent="0.35">
      <c r="B83" s="64" t="s">
        <v>17</v>
      </c>
      <c r="C83" s="70" t="e">
        <f>((IF(#REF!="","0",1)*#REF!)+(IF(#REF!="","0",1)*#REF!)+(IF(#REF!="","0",1)*#REF!)+(IF(#REF!="","0",1)*#REF!)+(IF(#REF!="","0",1)*#REF!)+(IF(#REF!="","0",1)*#REF!)+(IF(#REF!="","0",1)*#REF!))</f>
        <v>#REF!</v>
      </c>
      <c r="D83" s="70" t="e">
        <f>((IF(#REF!="","0",2)*#REF!)+(IF(#REF!="","0",2)*#REF!)+(IF(#REF!="","0",2)*#REF!)+(IF(#REF!="","0",2)*#REF!)+(IF(#REF!="","0",2)*#REF!)+(IF(#REF!="","0",2)*#REF!)+(IF(#REF!="","0",2)*#REF!))</f>
        <v>#REF!</v>
      </c>
      <c r="E83" s="70" t="e">
        <f>((IF(#REF!="","0",3)*#REF!)+(IF(#REF!="","0",3)*#REF!)+(IF(#REF!="","0",3)*#REF!)+(IF(#REF!="","0",3)*#REF!)+(IF(#REF!="","0",3)*#REF!)+(IF(#REF!="","0",3)*#REF!)+(IF(#REF!="","0",3)*#REF!))</f>
        <v>#REF!</v>
      </c>
      <c r="F83" s="70" t="e">
        <f>((IF(#REF!="","0",4)*#REF!)+(IF(#REF!="","0",4)*#REF!)+(IF(#REF!="","0",4)*#REF!)+(IF(#REF!="","0",4)*#REF!)+(IF(#REF!="","0",4)*#REF!)+(IF(#REF!="","0",4)*#REF!)+(IF(#REF!="","0",4)*#REF!))</f>
        <v>#REF!</v>
      </c>
      <c r="G83" s="70" t="e">
        <f>((IF(#REF!="","0",5)*#REF!)+(IF(#REF!="","0",5)*#REF!)+(IF(#REF!="","0",5)*#REF!)+(IF(#REF!="","0",5)*#REF!)+(IF(#REF!="","0",5)*#REF!)+(IF(#REF!="","0",5)*#REF!)+(IF(#REF!="","0",5)*#REF!))</f>
        <v>#REF!</v>
      </c>
      <c r="H83" s="70" t="e">
        <f>((IF(#REF!="","0",6)*#REF!)+(IF(#REF!="","0",6)*#REF!)+(IF(#REF!="","0",6)*#REF!)+(IF(#REF!="","0",6)*#REF!)+(IF(#REF!="","0",6)*#REF!)+(IF(#REF!="","0",6)*#REF!)+(IF(#REF!="","0",6)*#REF!))</f>
        <v>#REF!</v>
      </c>
      <c r="I83" s="70" t="e">
        <f>((IF(#REF!="","0",7)*#REF!)+(IF(#REF!="","0",7)*#REF!)+(IF(#REF!="","0",7)*#REF!)+(IF(#REF!="","0",7)*#REF!)+(IF(#REF!="","0",7)*#REF!)+(IF(#REF!="","0",7)*#REF!)+(IF(#REF!="","0",7)*#REF!))</f>
        <v>#REF!</v>
      </c>
      <c r="J83" s="71" t="e">
        <f>SUM(C83:I83)</f>
        <v>#REF!</v>
      </c>
      <c r="K83" s="68" t="e">
        <f>J83/350</f>
        <v>#REF!</v>
      </c>
      <c r="L83" s="69"/>
    </row>
    <row r="84" spans="2:12" ht="13" hidden="1" customHeight="1" thickBot="1" x14ac:dyDescent="0.35">
      <c r="B84" s="72"/>
      <c r="C84" s="73"/>
      <c r="D84" s="73"/>
      <c r="E84" s="73"/>
      <c r="F84" s="73"/>
      <c r="G84" s="73"/>
      <c r="H84" s="73"/>
      <c r="I84" s="73"/>
      <c r="J84" s="73" t="e">
        <f>SUM(J82:J83)</f>
        <v>#REF!</v>
      </c>
      <c r="K84" s="74" t="e">
        <f>IF(J84&lt;490,0,J84/700)</f>
        <v>#REF!</v>
      </c>
      <c r="L84" s="69"/>
    </row>
  </sheetData>
  <mergeCells count="115">
    <mergeCell ref="I14:J14"/>
    <mergeCell ref="G16:H16"/>
    <mergeCell ref="G17:H17"/>
    <mergeCell ref="G18:H18"/>
    <mergeCell ref="G19:H19"/>
    <mergeCell ref="G20:H20"/>
    <mergeCell ref="G21:H21"/>
    <mergeCell ref="B30:C30"/>
    <mergeCell ref="B43:C43"/>
    <mergeCell ref="B18:F18"/>
    <mergeCell ref="I18:J18"/>
    <mergeCell ref="B19:F19"/>
    <mergeCell ref="I19:J19"/>
    <mergeCell ref="B20:F20"/>
    <mergeCell ref="I20:J20"/>
    <mergeCell ref="B15:F15"/>
    <mergeCell ref="G15:H15"/>
    <mergeCell ref="I15:J15"/>
    <mergeCell ref="B16:F16"/>
    <mergeCell ref="I16:J16"/>
    <mergeCell ref="B17:F17"/>
    <mergeCell ref="I17:J17"/>
    <mergeCell ref="B23:F23"/>
    <mergeCell ref="G23:H23"/>
    <mergeCell ref="I9:J9"/>
    <mergeCell ref="G10:H10"/>
    <mergeCell ref="I10:J10"/>
    <mergeCell ref="G11:H11"/>
    <mergeCell ref="I11:J11"/>
    <mergeCell ref="G12:H12"/>
    <mergeCell ref="I12:J12"/>
    <mergeCell ref="G13:H13"/>
    <mergeCell ref="I13:J13"/>
    <mergeCell ref="I7:J7"/>
    <mergeCell ref="B8:F8"/>
    <mergeCell ref="G8:H8"/>
    <mergeCell ref="I8:J8"/>
    <mergeCell ref="C1:F1"/>
    <mergeCell ref="H1:J1"/>
    <mergeCell ref="C2:F2"/>
    <mergeCell ref="H2:J3"/>
    <mergeCell ref="C3:F3"/>
    <mergeCell ref="C4:F4"/>
    <mergeCell ref="B9:F9"/>
    <mergeCell ref="B10:F10"/>
    <mergeCell ref="B11:F11"/>
    <mergeCell ref="B12:F12"/>
    <mergeCell ref="B13:F13"/>
    <mergeCell ref="B14:F14"/>
    <mergeCell ref="C5:F5"/>
    <mergeCell ref="B7:F7"/>
    <mergeCell ref="G7:H7"/>
    <mergeCell ref="G9:H9"/>
    <mergeCell ref="G14:H14"/>
    <mergeCell ref="I23:J23"/>
    <mergeCell ref="B24:F24"/>
    <mergeCell ref="G24:H24"/>
    <mergeCell ref="I24:J24"/>
    <mergeCell ref="B21:F21"/>
    <mergeCell ref="I21:J21"/>
    <mergeCell ref="B22:C22"/>
    <mergeCell ref="D22:F22"/>
    <mergeCell ref="G22:H22"/>
    <mergeCell ref="I22:J22"/>
    <mergeCell ref="B27:F27"/>
    <mergeCell ref="G27:H27"/>
    <mergeCell ref="I27:J27"/>
    <mergeCell ref="B28:C28"/>
    <mergeCell ref="D28:F28"/>
    <mergeCell ref="G28:H28"/>
    <mergeCell ref="I28:J28"/>
    <mergeCell ref="B25:F25"/>
    <mergeCell ref="G25:H25"/>
    <mergeCell ref="I25:J25"/>
    <mergeCell ref="B26:F26"/>
    <mergeCell ref="G26:H26"/>
    <mergeCell ref="I26:J26"/>
    <mergeCell ref="B38:C38"/>
    <mergeCell ref="B39:C39"/>
    <mergeCell ref="D40:G40"/>
    <mergeCell ref="H40:K40"/>
    <mergeCell ref="D29:G29"/>
    <mergeCell ref="H29:J29"/>
    <mergeCell ref="B32:C32"/>
    <mergeCell ref="B33:C33"/>
    <mergeCell ref="B35:C35"/>
    <mergeCell ref="B36:C36"/>
    <mergeCell ref="D42:G42"/>
    <mergeCell ref="H42:J42"/>
    <mergeCell ref="B45:C45"/>
    <mergeCell ref="B46:C46"/>
    <mergeCell ref="B47:C47"/>
    <mergeCell ref="B56:C56"/>
    <mergeCell ref="B57:C57"/>
    <mergeCell ref="B58:C58"/>
    <mergeCell ref="B60:C60"/>
    <mergeCell ref="B61:C61"/>
    <mergeCell ref="B62:C62"/>
    <mergeCell ref="B48:C48"/>
    <mergeCell ref="B50:C50"/>
    <mergeCell ref="B51:C51"/>
    <mergeCell ref="B52:C52"/>
    <mergeCell ref="B53:C53"/>
    <mergeCell ref="B55:C55"/>
    <mergeCell ref="B71:K71"/>
    <mergeCell ref="B72:K72"/>
    <mergeCell ref="B81:K81"/>
    <mergeCell ref="B63:C63"/>
    <mergeCell ref="B64:C64"/>
    <mergeCell ref="D65:G65"/>
    <mergeCell ref="H65:K65"/>
    <mergeCell ref="C68:D68"/>
    <mergeCell ref="E68:G69"/>
    <mergeCell ref="H68:K69"/>
    <mergeCell ref="C69:D69"/>
  </mergeCells>
  <pageMargins left="0.7" right="0.7" top="0.75" bottom="0.75" header="0.3" footer="0.3"/>
  <pageSetup paperSize="9" scale="66" orientation="portrait" r:id="rId1"/>
  <headerFooter alignWithMargins="0">
    <oddHeader>&amp;C&amp;"-,Grassetto"&amp;11SCHEDA DI VALUTAZIONE DELLA
 PERFORMANCE - PERSONALE NON PO&amp;R&amp;"-,Normale"&amp;11Comune di ______________________</oddHeader>
    <oddFooter>&amp;LFirma compilatore:&amp;CFirma interessato:&amp;RData compilazione</oddFooter>
  </headerFooter>
  <colBreaks count="1" manualBreakCount="1">
    <brk id="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68B2C-FF3B-4F6D-8682-BF9B252DB91B}">
  <dimension ref="A1:L84"/>
  <sheetViews>
    <sheetView view="pageBreakPreview" topLeftCell="B1" zoomScaleNormal="130" zoomScaleSheetLayoutView="100" zoomScalePageLayoutView="90" workbookViewId="0">
      <selection activeCell="B47" sqref="B47:C47"/>
    </sheetView>
  </sheetViews>
  <sheetFormatPr defaultColWidth="8.81640625" defaultRowHeight="13" x14ac:dyDescent="0.3"/>
  <cols>
    <col min="1" max="1" width="6.81640625" style="3" hidden="1" customWidth="1"/>
    <col min="2" max="2" width="48" style="3" customWidth="1"/>
    <col min="3" max="3" width="12.453125" style="3" customWidth="1"/>
    <col min="4" max="10" width="8.6328125" style="3" customWidth="1"/>
    <col min="11" max="11" width="12.453125" style="3" customWidth="1"/>
    <col min="12" max="12" width="40.453125" style="4" bestFit="1" customWidth="1"/>
    <col min="13" max="16384" width="8.81640625" style="3"/>
  </cols>
  <sheetData>
    <row r="1" spans="2:12" ht="15.5" x14ac:dyDescent="0.35">
      <c r="B1" s="1" t="s">
        <v>90</v>
      </c>
      <c r="C1" s="81" t="s">
        <v>91</v>
      </c>
      <c r="D1" s="81"/>
      <c r="E1" s="81"/>
      <c r="F1" s="81"/>
      <c r="G1" s="2"/>
      <c r="H1" s="82" t="s">
        <v>0</v>
      </c>
      <c r="I1" s="83"/>
      <c r="J1" s="83"/>
    </row>
    <row r="2" spans="2:12" ht="14.5" x14ac:dyDescent="0.35">
      <c r="B2" s="5" t="s">
        <v>1</v>
      </c>
      <c r="C2" s="81" t="s">
        <v>92</v>
      </c>
      <c r="D2" s="81"/>
      <c r="E2" s="81"/>
      <c r="F2" s="81"/>
      <c r="G2" s="6"/>
      <c r="H2" s="84" t="s">
        <v>87</v>
      </c>
      <c r="I2" s="84"/>
      <c r="J2" s="84"/>
    </row>
    <row r="3" spans="2:12" ht="15.5" x14ac:dyDescent="0.35">
      <c r="B3" s="1" t="s">
        <v>2</v>
      </c>
      <c r="C3" s="81" t="s">
        <v>24</v>
      </c>
      <c r="D3" s="81"/>
      <c r="E3" s="81"/>
      <c r="F3" s="81"/>
      <c r="G3" s="7"/>
      <c r="H3" s="84"/>
      <c r="I3" s="84"/>
      <c r="J3" s="84"/>
    </row>
    <row r="4" spans="2:12" ht="15.5" x14ac:dyDescent="0.35">
      <c r="B4" s="5" t="s">
        <v>94</v>
      </c>
      <c r="C4" s="81" t="s">
        <v>95</v>
      </c>
      <c r="D4" s="81"/>
      <c r="E4" s="81"/>
      <c r="F4" s="81"/>
      <c r="G4" s="7"/>
      <c r="H4" s="7"/>
      <c r="I4" s="7"/>
      <c r="J4" s="8"/>
    </row>
    <row r="5" spans="2:12" ht="15.5" x14ac:dyDescent="0.35">
      <c r="B5" s="5" t="s">
        <v>93</v>
      </c>
      <c r="C5" s="75" t="s">
        <v>97</v>
      </c>
      <c r="D5" s="75"/>
      <c r="E5" s="75"/>
      <c r="F5" s="75"/>
      <c r="G5" s="7"/>
      <c r="H5" s="7"/>
      <c r="I5" s="7"/>
      <c r="J5" s="7"/>
    </row>
    <row r="6" spans="2:12" ht="15.5" x14ac:dyDescent="0.35">
      <c r="B6" s="9"/>
      <c r="C6" s="10"/>
      <c r="D6" s="10"/>
      <c r="E6" s="10"/>
      <c r="F6" s="10"/>
      <c r="G6" s="7"/>
      <c r="H6" s="7"/>
      <c r="I6" s="7"/>
      <c r="J6" s="7"/>
    </row>
    <row r="7" spans="2:12" ht="24" hidden="1" customHeight="1" x14ac:dyDescent="0.3">
      <c r="B7" s="76" t="s">
        <v>26</v>
      </c>
      <c r="C7" s="76"/>
      <c r="D7" s="76"/>
      <c r="E7" s="76"/>
      <c r="F7" s="76"/>
      <c r="G7" s="77"/>
      <c r="H7" s="77"/>
      <c r="I7" s="77" t="s">
        <v>3</v>
      </c>
      <c r="J7" s="77"/>
    </row>
    <row r="8" spans="2:12" hidden="1" x14ac:dyDescent="0.3">
      <c r="B8" s="78" t="s">
        <v>28</v>
      </c>
      <c r="C8" s="78"/>
      <c r="D8" s="78"/>
      <c r="E8" s="78"/>
      <c r="F8" s="78"/>
      <c r="G8" s="79"/>
      <c r="H8" s="79"/>
      <c r="I8" s="80"/>
      <c r="J8" s="80"/>
    </row>
    <row r="9" spans="2:12" hidden="1" x14ac:dyDescent="0.3">
      <c r="B9" s="85">
        <v>1</v>
      </c>
      <c r="C9" s="85"/>
      <c r="D9" s="85"/>
      <c r="E9" s="85"/>
      <c r="F9" s="85"/>
      <c r="G9" s="86"/>
      <c r="H9" s="86"/>
      <c r="I9" s="86"/>
      <c r="J9" s="86"/>
      <c r="K9" s="11"/>
    </row>
    <row r="10" spans="2:12" hidden="1" x14ac:dyDescent="0.3">
      <c r="B10" s="85">
        <v>2</v>
      </c>
      <c r="C10" s="85"/>
      <c r="D10" s="85"/>
      <c r="E10" s="85"/>
      <c r="F10" s="85"/>
      <c r="G10" s="86"/>
      <c r="H10" s="86"/>
      <c r="I10" s="86"/>
      <c r="J10" s="86"/>
    </row>
    <row r="11" spans="2:12" hidden="1" x14ac:dyDescent="0.3">
      <c r="B11" s="85">
        <v>3</v>
      </c>
      <c r="C11" s="85"/>
      <c r="D11" s="85"/>
      <c r="E11" s="85"/>
      <c r="F11" s="85"/>
      <c r="G11" s="86"/>
      <c r="H11" s="86"/>
      <c r="I11" s="86"/>
      <c r="J11" s="86"/>
    </row>
    <row r="12" spans="2:12" hidden="1" x14ac:dyDescent="0.3">
      <c r="B12" s="85"/>
      <c r="C12" s="85"/>
      <c r="D12" s="85"/>
      <c r="E12" s="85"/>
      <c r="F12" s="85"/>
      <c r="G12" s="86"/>
      <c r="H12" s="86"/>
      <c r="I12" s="86"/>
      <c r="J12" s="86"/>
    </row>
    <row r="13" spans="2:12" hidden="1" x14ac:dyDescent="0.3">
      <c r="B13" s="85"/>
      <c r="C13" s="85"/>
      <c r="D13" s="85"/>
      <c r="E13" s="85"/>
      <c r="F13" s="85"/>
      <c r="G13" s="86"/>
      <c r="H13" s="86"/>
      <c r="I13" s="86"/>
      <c r="J13" s="86"/>
    </row>
    <row r="14" spans="2:12" hidden="1" x14ac:dyDescent="0.3">
      <c r="B14" s="85"/>
      <c r="C14" s="85"/>
      <c r="D14" s="85"/>
      <c r="E14" s="85"/>
      <c r="F14" s="85"/>
      <c r="G14" s="86"/>
      <c r="H14" s="86"/>
      <c r="I14" s="86"/>
      <c r="J14" s="86"/>
    </row>
    <row r="15" spans="2:12" s="12" customFormat="1" hidden="1" x14ac:dyDescent="0.3">
      <c r="B15" s="78" t="s">
        <v>31</v>
      </c>
      <c r="C15" s="78"/>
      <c r="D15" s="78"/>
      <c r="E15" s="78"/>
      <c r="F15" s="78"/>
      <c r="G15" s="79"/>
      <c r="H15" s="79"/>
      <c r="I15" s="80"/>
      <c r="J15" s="80"/>
      <c r="L15" s="4"/>
    </row>
    <row r="16" spans="2:12" hidden="1" x14ac:dyDescent="0.3">
      <c r="B16" s="85">
        <v>1</v>
      </c>
      <c r="C16" s="85"/>
      <c r="D16" s="85"/>
      <c r="E16" s="85"/>
      <c r="F16" s="85"/>
      <c r="G16" s="86"/>
      <c r="H16" s="86"/>
      <c r="I16" s="86"/>
      <c r="J16" s="86"/>
    </row>
    <row r="17" spans="1:11" hidden="1" x14ac:dyDescent="0.3">
      <c r="B17" s="85">
        <v>2</v>
      </c>
      <c r="C17" s="85"/>
      <c r="D17" s="85"/>
      <c r="E17" s="85"/>
      <c r="F17" s="85"/>
      <c r="G17" s="86"/>
      <c r="H17" s="86"/>
      <c r="I17" s="86"/>
      <c r="J17" s="86"/>
    </row>
    <row r="18" spans="1:11" hidden="1" x14ac:dyDescent="0.3">
      <c r="B18" s="85">
        <v>3</v>
      </c>
      <c r="C18" s="85"/>
      <c r="D18" s="85"/>
      <c r="E18" s="85"/>
      <c r="F18" s="85"/>
      <c r="G18" s="86"/>
      <c r="H18" s="86"/>
      <c r="I18" s="86"/>
      <c r="J18" s="86"/>
    </row>
    <row r="19" spans="1:11" hidden="1" x14ac:dyDescent="0.3">
      <c r="B19" s="85"/>
      <c r="C19" s="85"/>
      <c r="D19" s="85"/>
      <c r="E19" s="85"/>
      <c r="F19" s="85"/>
      <c r="G19" s="86"/>
      <c r="H19" s="86"/>
      <c r="I19" s="86"/>
      <c r="J19" s="86"/>
    </row>
    <row r="20" spans="1:11" hidden="1" x14ac:dyDescent="0.3">
      <c r="B20" s="85"/>
      <c r="C20" s="85"/>
      <c r="D20" s="85"/>
      <c r="E20" s="85"/>
      <c r="F20" s="85"/>
      <c r="G20" s="86"/>
      <c r="H20" s="86"/>
      <c r="I20" s="86"/>
      <c r="J20" s="86"/>
    </row>
    <row r="21" spans="1:11" hidden="1" x14ac:dyDescent="0.3">
      <c r="B21" s="85"/>
      <c r="C21" s="85"/>
      <c r="D21" s="85"/>
      <c r="E21" s="85"/>
      <c r="F21" s="85"/>
      <c r="G21" s="86"/>
      <c r="H21" s="86"/>
      <c r="I21" s="86"/>
      <c r="J21" s="86"/>
    </row>
    <row r="22" spans="1:11" ht="12.5" hidden="1" customHeight="1" x14ac:dyDescent="0.3">
      <c r="A22" s="13"/>
      <c r="B22" s="78" t="s">
        <v>29</v>
      </c>
      <c r="C22" s="78"/>
      <c r="D22" s="87" t="s">
        <v>4</v>
      </c>
      <c r="E22" s="87"/>
      <c r="F22" s="87"/>
      <c r="G22" s="79" t="s">
        <v>30</v>
      </c>
      <c r="H22" s="79"/>
      <c r="I22" s="80" t="s">
        <v>3</v>
      </c>
      <c r="J22" s="80"/>
    </row>
    <row r="23" spans="1:11" hidden="1" x14ac:dyDescent="0.3">
      <c r="A23" s="13"/>
      <c r="B23" s="85">
        <v>1</v>
      </c>
      <c r="C23" s="85"/>
      <c r="D23" s="85"/>
      <c r="E23" s="85"/>
      <c r="F23" s="85"/>
      <c r="G23" s="86"/>
      <c r="H23" s="86"/>
      <c r="I23" s="86"/>
      <c r="J23" s="86"/>
    </row>
    <row r="24" spans="1:11" hidden="1" x14ac:dyDescent="0.3">
      <c r="A24" s="13"/>
      <c r="B24" s="85">
        <v>2</v>
      </c>
      <c r="C24" s="85"/>
      <c r="D24" s="85"/>
      <c r="E24" s="85"/>
      <c r="F24" s="85"/>
      <c r="G24" s="86"/>
      <c r="H24" s="86"/>
      <c r="I24" s="86"/>
      <c r="J24" s="86"/>
    </row>
    <row r="25" spans="1:11" hidden="1" x14ac:dyDescent="0.3">
      <c r="A25" s="13"/>
      <c r="B25" s="85">
        <v>3</v>
      </c>
      <c r="C25" s="85"/>
      <c r="D25" s="85"/>
      <c r="E25" s="85"/>
      <c r="F25" s="85"/>
      <c r="G25" s="86"/>
      <c r="H25" s="86"/>
      <c r="I25" s="86"/>
      <c r="J25" s="86"/>
    </row>
    <row r="26" spans="1:11" hidden="1" x14ac:dyDescent="0.3">
      <c r="A26" s="13"/>
      <c r="B26" s="88"/>
      <c r="C26" s="88"/>
      <c r="D26" s="88"/>
      <c r="E26" s="88"/>
      <c r="F26" s="88"/>
      <c r="G26" s="86"/>
      <c r="H26" s="86"/>
      <c r="I26" s="86"/>
      <c r="J26" s="86"/>
    </row>
    <row r="27" spans="1:11" hidden="1" x14ac:dyDescent="0.3">
      <c r="A27" s="13"/>
      <c r="B27" s="88"/>
      <c r="C27" s="88"/>
      <c r="D27" s="88"/>
      <c r="E27" s="88"/>
      <c r="F27" s="88"/>
      <c r="G27" s="86"/>
      <c r="H27" s="86"/>
      <c r="I27" s="86"/>
      <c r="J27" s="86"/>
    </row>
    <row r="28" spans="1:11" ht="5.15" hidden="1" customHeight="1" x14ac:dyDescent="0.3">
      <c r="A28" s="13"/>
      <c r="B28" s="89"/>
      <c r="C28" s="90"/>
      <c r="D28" s="91"/>
      <c r="E28" s="91"/>
      <c r="F28" s="91"/>
      <c r="G28" s="92"/>
      <c r="H28" s="92"/>
      <c r="I28" s="93"/>
      <c r="J28" s="93"/>
    </row>
    <row r="29" spans="1:11" ht="35" customHeight="1" x14ac:dyDescent="0.3">
      <c r="A29" s="14"/>
      <c r="B29" s="15" t="s">
        <v>35</v>
      </c>
      <c r="C29" s="16" t="s">
        <v>38</v>
      </c>
      <c r="D29" s="99" t="s">
        <v>19</v>
      </c>
      <c r="E29" s="99"/>
      <c r="F29" s="99"/>
      <c r="G29" s="99"/>
      <c r="H29" s="100">
        <v>0.55000000000000004</v>
      </c>
      <c r="I29" s="101"/>
      <c r="J29" s="101"/>
    </row>
    <row r="30" spans="1:11" ht="35" x14ac:dyDescent="0.3">
      <c r="A30" s="14"/>
      <c r="B30" s="102" t="s">
        <v>85</v>
      </c>
      <c r="C30" s="103"/>
      <c r="D30" s="17" t="s">
        <v>78</v>
      </c>
      <c r="E30" s="17" t="s">
        <v>79</v>
      </c>
      <c r="F30" s="17" t="s">
        <v>80</v>
      </c>
      <c r="G30" s="17" t="s">
        <v>81</v>
      </c>
      <c r="H30" s="17" t="s">
        <v>82</v>
      </c>
      <c r="I30" s="17" t="s">
        <v>83</v>
      </c>
      <c r="J30" s="17" t="s">
        <v>84</v>
      </c>
    </row>
    <row r="31" spans="1:11" x14ac:dyDescent="0.3">
      <c r="A31" s="14"/>
      <c r="B31" s="31" t="s">
        <v>28</v>
      </c>
      <c r="C31" s="19">
        <v>10</v>
      </c>
      <c r="D31" s="20">
        <v>1</v>
      </c>
      <c r="E31" s="20">
        <v>2</v>
      </c>
      <c r="F31" s="20">
        <v>3</v>
      </c>
      <c r="G31" s="21">
        <v>4</v>
      </c>
      <c r="H31" s="22">
        <v>5</v>
      </c>
      <c r="I31" s="22">
        <v>6</v>
      </c>
      <c r="J31" s="22">
        <v>7</v>
      </c>
      <c r="K31" s="23">
        <f>SUM(D33:J33)</f>
        <v>0</v>
      </c>
    </row>
    <row r="32" spans="1:11" ht="30" customHeight="1" x14ac:dyDescent="0.3">
      <c r="A32" s="14"/>
      <c r="B32" s="104" t="s">
        <v>86</v>
      </c>
      <c r="C32" s="104"/>
      <c r="D32" s="24"/>
      <c r="E32" s="24"/>
      <c r="F32" s="24"/>
      <c r="G32" s="25"/>
      <c r="H32" s="26" t="s">
        <v>18</v>
      </c>
      <c r="I32" s="26"/>
      <c r="J32" s="26"/>
      <c r="K32" s="27"/>
    </row>
    <row r="33" spans="1:12" ht="18" hidden="1" customHeight="1" thickBot="1" x14ac:dyDescent="0.35">
      <c r="A33" s="14"/>
      <c r="B33" s="105"/>
      <c r="C33" s="105"/>
      <c r="D33" s="28" t="str">
        <f>((IF(D32="X",D31,"0")))</f>
        <v>0</v>
      </c>
      <c r="E33" s="28" t="str">
        <f>((IF(E32="X",E31,"0")))</f>
        <v>0</v>
      </c>
      <c r="F33" s="28" t="str">
        <f>((IF(F32="X",F31,"0")))</f>
        <v>0</v>
      </c>
      <c r="G33" s="29" t="str">
        <f>((IF(G32="X",G31,"0")))</f>
        <v>0</v>
      </c>
      <c r="H33" s="30" t="str">
        <f>(IF(H32="X",H31,"0"))</f>
        <v>0</v>
      </c>
      <c r="I33" s="30" t="str">
        <f>(IF(I32="X",I31,"0"))</f>
        <v>0</v>
      </c>
      <c r="J33" s="30" t="str">
        <f>(IF(J32="X",J31,"0"))</f>
        <v>0</v>
      </c>
      <c r="K33" s="27"/>
    </row>
    <row r="34" spans="1:12" x14ac:dyDescent="0.3">
      <c r="A34" s="14"/>
      <c r="B34" s="31" t="s">
        <v>31</v>
      </c>
      <c r="C34" s="19">
        <v>15</v>
      </c>
      <c r="D34" s="20">
        <v>1</v>
      </c>
      <c r="E34" s="20">
        <v>2</v>
      </c>
      <c r="F34" s="20">
        <v>3</v>
      </c>
      <c r="G34" s="21">
        <v>4</v>
      </c>
      <c r="H34" s="22">
        <v>5</v>
      </c>
      <c r="I34" s="22">
        <v>6</v>
      </c>
      <c r="J34" s="22">
        <v>7</v>
      </c>
      <c r="K34" s="23">
        <f>SUM(D36:J36)</f>
        <v>0</v>
      </c>
    </row>
    <row r="35" spans="1:12" s="4" customFormat="1" ht="30" customHeight="1" x14ac:dyDescent="0.3">
      <c r="A35" s="14"/>
      <c r="B35" s="104" t="s">
        <v>86</v>
      </c>
      <c r="C35" s="104"/>
      <c r="D35" s="24"/>
      <c r="E35" s="24"/>
      <c r="F35" s="24"/>
      <c r="G35" s="25"/>
      <c r="H35" s="26"/>
      <c r="I35" s="26"/>
      <c r="J35" s="26"/>
      <c r="K35" s="27"/>
    </row>
    <row r="36" spans="1:12" s="4" customFormat="1" ht="18" hidden="1" customHeight="1" thickBot="1" x14ac:dyDescent="0.35">
      <c r="A36" s="14"/>
      <c r="B36" s="105"/>
      <c r="C36" s="105"/>
      <c r="D36" s="28" t="str">
        <f>((IF(D35="X",D34,"0")))</f>
        <v>0</v>
      </c>
      <c r="E36" s="28" t="str">
        <f t="shared" ref="E36" si="0">((IF(E35="X",E34,"0")))</f>
        <v>0</v>
      </c>
      <c r="F36" s="28" t="str">
        <f>((IF(F35="X",F34,"0")))</f>
        <v>0</v>
      </c>
      <c r="G36" s="29" t="str">
        <f>((IF(G35="X",G34,"0")))</f>
        <v>0</v>
      </c>
      <c r="H36" s="30" t="str">
        <f>((IF(H35="X",H34,"0")))</f>
        <v>0</v>
      </c>
      <c r="I36" s="30" t="str">
        <f>((IF(I35="X",I34,"0")))</f>
        <v>0</v>
      </c>
      <c r="J36" s="30" t="str">
        <f>((IF(J35="X",J34,"0")))</f>
        <v>0</v>
      </c>
      <c r="K36" s="27"/>
    </row>
    <row r="37" spans="1:12" s="4" customFormat="1" x14ac:dyDescent="0.3">
      <c r="A37" s="14"/>
      <c r="B37" s="31" t="s">
        <v>29</v>
      </c>
      <c r="C37" s="19">
        <v>30</v>
      </c>
      <c r="D37" s="20">
        <v>1</v>
      </c>
      <c r="E37" s="20">
        <v>2</v>
      </c>
      <c r="F37" s="20">
        <v>3</v>
      </c>
      <c r="G37" s="21">
        <v>4</v>
      </c>
      <c r="H37" s="22">
        <v>5</v>
      </c>
      <c r="I37" s="22">
        <v>6</v>
      </c>
      <c r="J37" s="22">
        <v>7</v>
      </c>
      <c r="K37" s="23">
        <f>SUM(D39:J39)</f>
        <v>0</v>
      </c>
    </row>
    <row r="38" spans="1:12" s="4" customFormat="1" ht="30" customHeight="1" x14ac:dyDescent="0.3">
      <c r="A38" s="14"/>
      <c r="B38" s="104" t="s">
        <v>86</v>
      </c>
      <c r="C38" s="104"/>
      <c r="D38" s="24"/>
      <c r="E38" s="24"/>
      <c r="F38" s="24"/>
      <c r="G38" s="25"/>
      <c r="H38" s="26"/>
      <c r="I38" s="26"/>
      <c r="J38" s="26"/>
      <c r="K38" s="27"/>
    </row>
    <row r="39" spans="1:12" s="4" customFormat="1" ht="12" hidden="1" customHeight="1" thickBot="1" x14ac:dyDescent="0.35">
      <c r="A39" s="14"/>
      <c r="B39" s="105"/>
      <c r="C39" s="105"/>
      <c r="D39" s="28" t="str">
        <f>((IF(D38="X",D37,"0")))</f>
        <v>0</v>
      </c>
      <c r="E39" s="28" t="str">
        <f t="shared" ref="E39:F39" si="1">((IF(E38="X",E37,"0")))</f>
        <v>0</v>
      </c>
      <c r="F39" s="28" t="str">
        <f t="shared" si="1"/>
        <v>0</v>
      </c>
      <c r="G39" s="29" t="str">
        <f>((IF(G38="X",G37,"0")))</f>
        <v>0</v>
      </c>
      <c r="H39" s="30" t="str">
        <f>((IF(H38="X",H37,"0")))</f>
        <v>0</v>
      </c>
      <c r="I39" s="30" t="str">
        <f t="shared" ref="I39:J39" si="2">((IF(I38="X",I37,"0")))</f>
        <v>0</v>
      </c>
      <c r="J39" s="30" t="str">
        <f t="shared" si="2"/>
        <v>0</v>
      </c>
      <c r="K39" s="27"/>
    </row>
    <row r="40" spans="1:12" ht="35" customHeight="1" x14ac:dyDescent="0.3">
      <c r="B40" s="32" t="s">
        <v>36</v>
      </c>
      <c r="C40" s="33">
        <f>C37+C34+C31</f>
        <v>55</v>
      </c>
      <c r="D40" s="94">
        <f>(K31*C31)+(K34*C34)+(K37*C37)</f>
        <v>0</v>
      </c>
      <c r="E40" s="94"/>
      <c r="F40" s="94"/>
      <c r="G40" s="94"/>
      <c r="H40" s="95">
        <f>D40/(C40*7)</f>
        <v>0</v>
      </c>
      <c r="I40" s="95"/>
      <c r="J40" s="95"/>
      <c r="K40" s="95"/>
      <c r="L40" s="3"/>
    </row>
    <row r="41" spans="1:12" x14ac:dyDescent="0.3">
      <c r="B41" s="34"/>
      <c r="C41" s="35"/>
      <c r="D41" s="35"/>
      <c r="E41" s="35"/>
      <c r="F41" s="35"/>
      <c r="G41" s="35"/>
      <c r="H41" s="35"/>
      <c r="I41" s="35"/>
      <c r="J41" s="35"/>
      <c r="L41" s="3"/>
    </row>
    <row r="42" spans="1:12" s="4" customFormat="1" ht="35" customHeight="1" x14ac:dyDescent="0.3">
      <c r="A42" s="36"/>
      <c r="B42" s="37" t="s">
        <v>20</v>
      </c>
      <c r="C42" s="38" t="s">
        <v>39</v>
      </c>
      <c r="D42" s="96" t="s">
        <v>19</v>
      </c>
      <c r="E42" s="96"/>
      <c r="F42" s="96"/>
      <c r="G42" s="96"/>
      <c r="H42" s="97">
        <v>0.45</v>
      </c>
      <c r="I42" s="98"/>
      <c r="J42" s="98"/>
      <c r="K42" s="3"/>
    </row>
    <row r="43" spans="1:12" ht="35" x14ac:dyDescent="0.3">
      <c r="A43" s="14"/>
      <c r="B43" s="102" t="s">
        <v>85</v>
      </c>
      <c r="C43" s="103"/>
      <c r="D43" s="17" t="s">
        <v>78</v>
      </c>
      <c r="E43" s="17" t="s">
        <v>79</v>
      </c>
      <c r="F43" s="17" t="s">
        <v>80</v>
      </c>
      <c r="G43" s="17" t="s">
        <v>81</v>
      </c>
      <c r="H43" s="17" t="s">
        <v>82</v>
      </c>
      <c r="I43" s="17" t="s">
        <v>83</v>
      </c>
      <c r="J43" s="17" t="s">
        <v>84</v>
      </c>
    </row>
    <row r="44" spans="1:12" s="4" customFormat="1" x14ac:dyDescent="0.3">
      <c r="A44" s="14"/>
      <c r="B44" s="39" t="s">
        <v>32</v>
      </c>
      <c r="C44" s="40">
        <v>10</v>
      </c>
      <c r="D44" s="41">
        <v>1</v>
      </c>
      <c r="E44" s="41">
        <v>2</v>
      </c>
      <c r="F44" s="41">
        <v>3</v>
      </c>
      <c r="G44" s="42">
        <v>4</v>
      </c>
      <c r="H44" s="43">
        <v>5</v>
      </c>
      <c r="I44" s="43">
        <v>6</v>
      </c>
      <c r="J44" s="43">
        <v>7</v>
      </c>
      <c r="K44" s="44">
        <f>SUM(D48:J48)/3</f>
        <v>0</v>
      </c>
    </row>
    <row r="45" spans="1:12" s="4" customFormat="1" ht="30" customHeight="1" x14ac:dyDescent="0.3">
      <c r="A45" s="14"/>
      <c r="B45" s="104" t="s">
        <v>72</v>
      </c>
      <c r="C45" s="104"/>
      <c r="D45" s="24"/>
      <c r="E45" s="24"/>
      <c r="F45" s="24"/>
      <c r="G45" s="25"/>
      <c r="H45" s="26"/>
      <c r="I45" s="26"/>
      <c r="J45" s="26"/>
      <c r="K45" s="3"/>
    </row>
    <row r="46" spans="1:12" s="4" customFormat="1" ht="30" customHeight="1" x14ac:dyDescent="0.3">
      <c r="A46" s="14"/>
      <c r="B46" s="104" t="s">
        <v>73</v>
      </c>
      <c r="C46" s="104"/>
      <c r="D46" s="24"/>
      <c r="E46" s="24"/>
      <c r="F46" s="24"/>
      <c r="G46" s="25"/>
      <c r="H46" s="26"/>
      <c r="I46" s="26"/>
      <c r="J46" s="26"/>
      <c r="K46" s="3"/>
    </row>
    <row r="47" spans="1:12" s="4" customFormat="1" ht="30" customHeight="1" x14ac:dyDescent="0.3">
      <c r="A47" s="14"/>
      <c r="B47" s="104" t="s">
        <v>74</v>
      </c>
      <c r="C47" s="104"/>
      <c r="D47" s="24"/>
      <c r="E47" s="24"/>
      <c r="F47" s="24"/>
      <c r="G47" s="25"/>
      <c r="H47" s="26"/>
      <c r="I47" s="26"/>
      <c r="J47" s="26"/>
      <c r="K47" s="3"/>
    </row>
    <row r="48" spans="1:12" s="4" customFormat="1" ht="13" hidden="1" customHeight="1" thickBot="1" x14ac:dyDescent="0.35">
      <c r="A48" s="14"/>
      <c r="B48" s="106"/>
      <c r="C48" s="106"/>
      <c r="D48" s="45">
        <f>((IF(D45="X",D44,"0")+(IF(D46="X",D44,"0")+IF(D47="X",D44,"0"))))</f>
        <v>0</v>
      </c>
      <c r="E48" s="45">
        <f t="shared" ref="E48:J48" si="3">((IF(E45="X",E44,"0")+(IF(E46="X",E44,"0")+IF(E47="X",E44,"0"))))</f>
        <v>0</v>
      </c>
      <c r="F48" s="45">
        <f t="shared" si="3"/>
        <v>0</v>
      </c>
      <c r="G48" s="46">
        <f t="shared" si="3"/>
        <v>0</v>
      </c>
      <c r="H48" s="47">
        <f t="shared" si="3"/>
        <v>0</v>
      </c>
      <c r="I48" s="47">
        <f t="shared" si="3"/>
        <v>0</v>
      </c>
      <c r="J48" s="47">
        <f t="shared" si="3"/>
        <v>0</v>
      </c>
      <c r="K48" s="3"/>
    </row>
    <row r="49" spans="1:11" s="4" customFormat="1" x14ac:dyDescent="0.3">
      <c r="A49" s="14"/>
      <c r="B49" s="39" t="s">
        <v>37</v>
      </c>
      <c r="C49" s="40">
        <v>5</v>
      </c>
      <c r="D49" s="41">
        <v>1</v>
      </c>
      <c r="E49" s="41">
        <v>2</v>
      </c>
      <c r="F49" s="41">
        <v>3</v>
      </c>
      <c r="G49" s="42">
        <v>4</v>
      </c>
      <c r="H49" s="43">
        <v>5</v>
      </c>
      <c r="I49" s="43">
        <v>6</v>
      </c>
      <c r="J49" s="43">
        <v>7</v>
      </c>
      <c r="K49" s="44">
        <f>SUM(D53:J53)/3</f>
        <v>0</v>
      </c>
    </row>
    <row r="50" spans="1:11" s="4" customFormat="1" ht="30" customHeight="1" x14ac:dyDescent="0.3">
      <c r="A50" s="14"/>
      <c r="B50" s="104" t="s">
        <v>49</v>
      </c>
      <c r="C50" s="104"/>
      <c r="D50" s="24"/>
      <c r="E50" s="24"/>
      <c r="F50" s="24"/>
      <c r="G50" s="25"/>
      <c r="H50" s="26"/>
      <c r="I50" s="26"/>
      <c r="J50" s="26"/>
      <c r="K50" s="3"/>
    </row>
    <row r="51" spans="1:11" s="4" customFormat="1" ht="30" customHeight="1" x14ac:dyDescent="0.3">
      <c r="A51" s="14"/>
      <c r="B51" s="107" t="s">
        <v>50</v>
      </c>
      <c r="C51" s="107"/>
      <c r="D51" s="24"/>
      <c r="E51" s="24"/>
      <c r="F51" s="24"/>
      <c r="G51" s="25"/>
      <c r="H51" s="26"/>
      <c r="I51" s="26"/>
      <c r="J51" s="26"/>
      <c r="K51" s="3"/>
    </row>
    <row r="52" spans="1:11" s="4" customFormat="1" ht="30" customHeight="1" x14ac:dyDescent="0.3">
      <c r="A52" s="14"/>
      <c r="B52" s="104" t="s">
        <v>51</v>
      </c>
      <c r="C52" s="104"/>
      <c r="D52" s="24"/>
      <c r="E52" s="24"/>
      <c r="F52" s="24"/>
      <c r="G52" s="25"/>
      <c r="H52" s="26"/>
      <c r="I52" s="26"/>
      <c r="J52" s="26"/>
      <c r="K52" s="3"/>
    </row>
    <row r="53" spans="1:11" s="4" customFormat="1" ht="13" hidden="1" customHeight="1" thickBot="1" x14ac:dyDescent="0.35">
      <c r="A53" s="14"/>
      <c r="B53" s="106"/>
      <c r="C53" s="106"/>
      <c r="D53" s="45">
        <f>((IF(D50="X",D49,"0")+(IF(D51="X",D49,"0")+IF(D52="X",D49,"0"))))</f>
        <v>0</v>
      </c>
      <c r="E53" s="45">
        <f t="shared" ref="E53:J53" si="4">((IF(E50="X",E49,"0")+(IF(E51="X",E49,"0")+IF(E52="X",E49,"0"))))</f>
        <v>0</v>
      </c>
      <c r="F53" s="45">
        <f t="shared" si="4"/>
        <v>0</v>
      </c>
      <c r="G53" s="46">
        <f t="shared" si="4"/>
        <v>0</v>
      </c>
      <c r="H53" s="47">
        <f t="shared" si="4"/>
        <v>0</v>
      </c>
      <c r="I53" s="47">
        <f t="shared" si="4"/>
        <v>0</v>
      </c>
      <c r="J53" s="47">
        <f t="shared" si="4"/>
        <v>0</v>
      </c>
      <c r="K53" s="3"/>
    </row>
    <row r="54" spans="1:11" s="4" customFormat="1" x14ac:dyDescent="0.3">
      <c r="A54" s="14"/>
      <c r="B54" s="39" t="s">
        <v>22</v>
      </c>
      <c r="C54" s="40">
        <v>15</v>
      </c>
      <c r="D54" s="41">
        <v>1</v>
      </c>
      <c r="E54" s="41">
        <v>2</v>
      </c>
      <c r="F54" s="41">
        <v>3</v>
      </c>
      <c r="G54" s="42">
        <v>4</v>
      </c>
      <c r="H54" s="43">
        <v>5</v>
      </c>
      <c r="I54" s="43">
        <v>6</v>
      </c>
      <c r="J54" s="43">
        <v>7</v>
      </c>
      <c r="K54" s="44">
        <f>SUM(D58:J58)/3</f>
        <v>0</v>
      </c>
    </row>
    <row r="55" spans="1:11" s="4" customFormat="1" ht="30" customHeight="1" x14ac:dyDescent="0.3">
      <c r="A55" s="14"/>
      <c r="B55" s="104" t="s">
        <v>70</v>
      </c>
      <c r="C55" s="104"/>
      <c r="D55" s="24"/>
      <c r="E55" s="24"/>
      <c r="F55" s="24"/>
      <c r="G55" s="25"/>
      <c r="H55" s="26"/>
      <c r="I55" s="26"/>
      <c r="J55" s="26"/>
      <c r="K55" s="3"/>
    </row>
    <row r="56" spans="1:11" s="4" customFormat="1" ht="30" customHeight="1" x14ac:dyDescent="0.3">
      <c r="A56" s="14"/>
      <c r="B56" s="104" t="s">
        <v>68</v>
      </c>
      <c r="C56" s="104"/>
      <c r="D56" s="24"/>
      <c r="E56" s="24"/>
      <c r="F56" s="24"/>
      <c r="G56" s="25"/>
      <c r="H56" s="26"/>
      <c r="I56" s="26"/>
      <c r="J56" s="26"/>
      <c r="K56" s="3"/>
    </row>
    <row r="57" spans="1:11" s="4" customFormat="1" ht="30" customHeight="1" x14ac:dyDescent="0.3">
      <c r="A57" s="14"/>
      <c r="B57" s="104" t="s">
        <v>52</v>
      </c>
      <c r="C57" s="104"/>
      <c r="D57" s="24"/>
      <c r="E57" s="24"/>
      <c r="F57" s="24"/>
      <c r="G57" s="25"/>
      <c r="H57" s="26"/>
      <c r="I57" s="26"/>
      <c r="J57" s="26"/>
      <c r="K57" s="3"/>
    </row>
    <row r="58" spans="1:11" s="4" customFormat="1" ht="12" hidden="1" customHeight="1" thickBot="1" x14ac:dyDescent="0.35">
      <c r="A58" s="14"/>
      <c r="B58" s="106"/>
      <c r="C58" s="106"/>
      <c r="D58" s="45">
        <f t="shared" ref="D58:J58" si="5">((IF(D55="X",D54,"0")+IF(D56="X",D54,"0")+(IF(D57="X",D54,"0"))))</f>
        <v>0</v>
      </c>
      <c r="E58" s="45">
        <f t="shared" si="5"/>
        <v>0</v>
      </c>
      <c r="F58" s="45">
        <f t="shared" si="5"/>
        <v>0</v>
      </c>
      <c r="G58" s="46">
        <f t="shared" si="5"/>
        <v>0</v>
      </c>
      <c r="H58" s="47">
        <f t="shared" si="5"/>
        <v>0</v>
      </c>
      <c r="I58" s="47">
        <f t="shared" si="5"/>
        <v>0</v>
      </c>
      <c r="J58" s="47">
        <f t="shared" si="5"/>
        <v>0</v>
      </c>
      <c r="K58" s="3"/>
    </row>
    <row r="59" spans="1:11" s="4" customFormat="1" x14ac:dyDescent="0.3">
      <c r="A59" s="14"/>
      <c r="B59" s="39" t="s">
        <v>33</v>
      </c>
      <c r="C59" s="40">
        <v>15</v>
      </c>
      <c r="D59" s="41">
        <v>1</v>
      </c>
      <c r="E59" s="41">
        <v>2</v>
      </c>
      <c r="F59" s="41">
        <v>3</v>
      </c>
      <c r="G59" s="42">
        <v>4</v>
      </c>
      <c r="H59" s="43">
        <v>5</v>
      </c>
      <c r="I59" s="43">
        <v>6</v>
      </c>
      <c r="J59" s="43">
        <v>7</v>
      </c>
      <c r="K59" s="44">
        <f>SUM(D64:J64)/4</f>
        <v>0</v>
      </c>
    </row>
    <row r="60" spans="1:11" s="4" customFormat="1" ht="30" customHeight="1" x14ac:dyDescent="0.3">
      <c r="A60" s="14"/>
      <c r="B60" s="107" t="s">
        <v>48</v>
      </c>
      <c r="C60" s="107"/>
      <c r="D60" s="24"/>
      <c r="E60" s="24"/>
      <c r="F60" s="24"/>
      <c r="G60" s="25"/>
      <c r="H60" s="26"/>
      <c r="I60" s="26"/>
      <c r="J60" s="26"/>
      <c r="K60" s="3"/>
    </row>
    <row r="61" spans="1:11" s="4" customFormat="1" ht="30" customHeight="1" x14ac:dyDescent="0.3">
      <c r="A61" s="14"/>
      <c r="B61" s="107" t="s">
        <v>58</v>
      </c>
      <c r="C61" s="107"/>
      <c r="D61" s="24"/>
      <c r="E61" s="24"/>
      <c r="F61" s="24"/>
      <c r="G61" s="25"/>
      <c r="H61" s="26"/>
      <c r="I61" s="26"/>
      <c r="J61" s="26"/>
      <c r="K61" s="3"/>
    </row>
    <row r="62" spans="1:11" s="4" customFormat="1" ht="30" customHeight="1" x14ac:dyDescent="0.3">
      <c r="A62" s="14"/>
      <c r="B62" s="107" t="s">
        <v>47</v>
      </c>
      <c r="C62" s="107"/>
      <c r="D62" s="24"/>
      <c r="E62" s="24"/>
      <c r="F62" s="24"/>
      <c r="G62" s="25"/>
      <c r="H62" s="26"/>
      <c r="I62" s="26"/>
      <c r="J62" s="26"/>
      <c r="K62" s="3"/>
    </row>
    <row r="63" spans="1:11" s="4" customFormat="1" ht="30" customHeight="1" x14ac:dyDescent="0.3">
      <c r="A63" s="14"/>
      <c r="B63" s="107" t="s">
        <v>46</v>
      </c>
      <c r="C63" s="107"/>
      <c r="D63" s="24"/>
      <c r="E63" s="24"/>
      <c r="F63" s="24"/>
      <c r="G63" s="25"/>
      <c r="H63" s="26"/>
      <c r="I63" s="26"/>
      <c r="J63" s="26"/>
      <c r="K63" s="3"/>
    </row>
    <row r="64" spans="1:11" s="4" customFormat="1" ht="12" hidden="1" customHeight="1" thickBot="1" x14ac:dyDescent="0.35">
      <c r="A64" s="14"/>
      <c r="B64" s="106"/>
      <c r="C64" s="106"/>
      <c r="D64" s="45">
        <f>((IF(D60="X",D59,"0")+IF(D61="X",D59,"0")+(IF(D62="X",D59,"0")+(IF(D63="X",D59,"0")))))</f>
        <v>0</v>
      </c>
      <c r="E64" s="45">
        <f t="shared" ref="E64" si="6">((IF(E60="X",E59,"0")+IF(E61="X",E59,"0")+(IF(E62="X",E59,"0")+(IF(E63="X",E59,"0")))))</f>
        <v>0</v>
      </c>
      <c r="F64" s="45">
        <f>((IF(F60="X",F59,"0")+IF(F61="X",F59,"0")+(IF(F62="X",F59,"0")+(IF(F63="X",F59,"0")))))</f>
        <v>0</v>
      </c>
      <c r="G64" s="46">
        <f>((IF(G60="X",G59,"0")+IF(G61="X",G59,"0")+(IF(G62="X",G59,"0")+(IF(G63="X",G59,"0")))))</f>
        <v>0</v>
      </c>
      <c r="H64" s="47">
        <f>((IF(H60="X",H59,"0")+IF(H61="X",H59,"0")+(IF(H62="X",H59,"0")+(IF(H63="X",H59,"0")))))</f>
        <v>0</v>
      </c>
      <c r="I64" s="47">
        <f t="shared" ref="I64" si="7">((IF(I60="X",I59,"0")+IF(I61="X",I59,"0")+(IF(I62="X",I59,"0")+(IF(I63="X",I59,"0")))))</f>
        <v>0</v>
      </c>
      <c r="J64" s="47">
        <f>((IF(J60="X",J59,"0")+IF(J61="X",J59,"0")+(IF(J62="X",J59,"0")+(IF(J63="X",J59,"0")))))</f>
        <v>0</v>
      </c>
      <c r="K64" s="3"/>
    </row>
    <row r="65" spans="1:12" ht="35" customHeight="1" x14ac:dyDescent="0.3">
      <c r="B65" s="37" t="s">
        <v>21</v>
      </c>
      <c r="C65" s="48">
        <f>C44+C49+C54+C59</f>
        <v>45</v>
      </c>
      <c r="D65" s="94">
        <f>K44*C44+K49*C49+K54*C54+K59*C59</f>
        <v>0</v>
      </c>
      <c r="E65" s="94"/>
      <c r="F65" s="94"/>
      <c r="G65" s="94"/>
      <c r="H65" s="117">
        <f>D65/(C65*7)</f>
        <v>0</v>
      </c>
      <c r="I65" s="117"/>
      <c r="J65" s="117"/>
      <c r="K65" s="117"/>
      <c r="L65" s="3"/>
    </row>
    <row r="66" spans="1:12" s="4" customFormat="1" ht="13.5" customHeight="1" x14ac:dyDescent="0.3">
      <c r="A66" s="36"/>
      <c r="B66" s="35"/>
      <c r="C66" s="35"/>
      <c r="D66" s="35"/>
      <c r="E66" s="35"/>
      <c r="F66" s="35"/>
      <c r="G66" s="35"/>
      <c r="H66" s="35"/>
      <c r="I66" s="35"/>
      <c r="J66" s="35"/>
      <c r="K66" s="3"/>
    </row>
    <row r="67" spans="1:12" ht="39" hidden="1" customHeight="1" thickBot="1" x14ac:dyDescent="0.35">
      <c r="C67" s="49"/>
      <c r="D67" s="50"/>
      <c r="E67" s="51"/>
      <c r="F67" s="52"/>
      <c r="G67" s="53"/>
      <c r="H67" s="53"/>
      <c r="I67" s="53"/>
      <c r="J67" s="54"/>
      <c r="L67" s="3"/>
    </row>
    <row r="68" spans="1:12" ht="35" customHeight="1" x14ac:dyDescent="0.3">
      <c r="B68" s="55" t="s">
        <v>34</v>
      </c>
      <c r="C68" s="95">
        <f>H40</f>
        <v>0</v>
      </c>
      <c r="D68" s="95"/>
      <c r="E68" s="118" t="s">
        <v>27</v>
      </c>
      <c r="F68" s="118"/>
      <c r="G68" s="118"/>
      <c r="H68" s="119">
        <f>(C68*H29)+(C69*H42)</f>
        <v>0</v>
      </c>
      <c r="I68" s="119"/>
      <c r="J68" s="119"/>
      <c r="K68" s="119"/>
      <c r="L68" s="3"/>
    </row>
    <row r="69" spans="1:12" ht="35" customHeight="1" x14ac:dyDescent="0.3">
      <c r="B69" s="56" t="s">
        <v>23</v>
      </c>
      <c r="C69" s="117">
        <f>H65</f>
        <v>0</v>
      </c>
      <c r="D69" s="117"/>
      <c r="E69" s="118"/>
      <c r="F69" s="118"/>
      <c r="G69" s="118"/>
      <c r="H69" s="119"/>
      <c r="I69" s="119"/>
      <c r="J69" s="119"/>
      <c r="K69" s="119"/>
      <c r="L69" s="3"/>
    </row>
    <row r="70" spans="1:12" s="4" customFormat="1" ht="13" customHeight="1" x14ac:dyDescent="0.3">
      <c r="A70" s="57" t="s">
        <v>5</v>
      </c>
      <c r="B70" s="58"/>
      <c r="C70" s="3"/>
      <c r="D70" s="3"/>
      <c r="E70" s="3"/>
      <c r="F70" s="3"/>
      <c r="G70" s="3"/>
      <c r="H70" s="3"/>
      <c r="I70" s="3"/>
      <c r="J70" s="3"/>
      <c r="K70" s="3"/>
    </row>
    <row r="71" spans="1:12" x14ac:dyDescent="0.3">
      <c r="A71" s="57"/>
      <c r="B71" s="108" t="s">
        <v>6</v>
      </c>
      <c r="C71" s="109"/>
      <c r="D71" s="109"/>
      <c r="E71" s="109"/>
      <c r="F71" s="109"/>
      <c r="G71" s="109"/>
      <c r="H71" s="109"/>
      <c r="I71" s="109"/>
      <c r="J71" s="109"/>
      <c r="K71" s="110"/>
    </row>
    <row r="72" spans="1:12" ht="80" customHeight="1" x14ac:dyDescent="0.3">
      <c r="A72" s="3" t="s">
        <v>7</v>
      </c>
      <c r="B72" s="111" t="s">
        <v>25</v>
      </c>
      <c r="C72" s="112"/>
      <c r="D72" s="112"/>
      <c r="E72" s="112"/>
      <c r="F72" s="112"/>
      <c r="G72" s="112"/>
      <c r="H72" s="112"/>
      <c r="I72" s="112"/>
      <c r="J72" s="112"/>
      <c r="K72" s="113"/>
    </row>
    <row r="73" spans="1:12" x14ac:dyDescent="0.3">
      <c r="A73" s="57" t="s">
        <v>8</v>
      </c>
      <c r="B73" s="59"/>
      <c r="C73" s="35"/>
      <c r="D73" s="35"/>
      <c r="E73" s="35"/>
      <c r="F73" s="35"/>
      <c r="G73" s="35"/>
      <c r="H73" s="35"/>
      <c r="I73" s="35"/>
      <c r="J73" s="35"/>
      <c r="K73" s="60"/>
    </row>
    <row r="74" spans="1:12" x14ac:dyDescent="0.3">
      <c r="A74" s="57" t="s">
        <v>9</v>
      </c>
      <c r="B74" s="59"/>
      <c r="C74" s="35"/>
      <c r="D74" s="35"/>
      <c r="E74" s="35"/>
      <c r="F74" s="35"/>
      <c r="G74" s="35"/>
      <c r="H74" s="35"/>
      <c r="I74" s="35"/>
      <c r="J74" s="35"/>
      <c r="K74" s="60"/>
    </row>
    <row r="75" spans="1:12" x14ac:dyDescent="0.3">
      <c r="A75" s="57" t="s">
        <v>10</v>
      </c>
      <c r="B75" s="59"/>
      <c r="C75" s="35"/>
      <c r="D75" s="35"/>
      <c r="E75" s="35"/>
      <c r="F75" s="35"/>
      <c r="G75" s="35"/>
      <c r="H75" s="35"/>
      <c r="I75" s="35"/>
      <c r="J75" s="35"/>
      <c r="K75" s="60"/>
    </row>
    <row r="76" spans="1:12" x14ac:dyDescent="0.3">
      <c r="A76" s="57" t="s">
        <v>11</v>
      </c>
      <c r="B76" s="59"/>
      <c r="C76" s="35"/>
      <c r="D76" s="35"/>
      <c r="E76" s="35"/>
      <c r="F76" s="35"/>
      <c r="G76" s="35"/>
      <c r="H76" s="35"/>
      <c r="I76" s="35"/>
      <c r="J76" s="35"/>
      <c r="K76" s="60"/>
    </row>
    <row r="77" spans="1:12" x14ac:dyDescent="0.3">
      <c r="A77" s="57" t="s">
        <v>12</v>
      </c>
      <c r="B77" s="59"/>
      <c r="C77" s="35"/>
      <c r="D77" s="35"/>
      <c r="E77" s="35"/>
      <c r="F77" s="35"/>
      <c r="G77" s="35"/>
      <c r="H77" s="35"/>
      <c r="I77" s="35"/>
      <c r="J77" s="35"/>
      <c r="K77" s="60"/>
    </row>
    <row r="78" spans="1:12" x14ac:dyDescent="0.3">
      <c r="A78" s="57" t="s">
        <v>13</v>
      </c>
      <c r="B78" s="61"/>
      <c r="C78" s="62"/>
      <c r="D78" s="62"/>
      <c r="E78" s="62"/>
      <c r="F78" s="62"/>
      <c r="G78" s="62"/>
      <c r="H78" s="62"/>
      <c r="I78" s="62"/>
      <c r="J78" s="62"/>
      <c r="K78" s="63"/>
    </row>
    <row r="79" spans="1:12" x14ac:dyDescent="0.3">
      <c r="A79" s="3" t="s">
        <v>14</v>
      </c>
    </row>
    <row r="80" spans="1:12" ht="12.5" hidden="1" customHeight="1" x14ac:dyDescent="0.3"/>
    <row r="81" spans="2:12" ht="12.5" hidden="1" customHeight="1" x14ac:dyDescent="0.3">
      <c r="B81" s="114" t="s">
        <v>15</v>
      </c>
      <c r="C81" s="115"/>
      <c r="D81" s="115"/>
      <c r="E81" s="115"/>
      <c r="F81" s="115"/>
      <c r="G81" s="115"/>
      <c r="H81" s="115"/>
      <c r="I81" s="115"/>
      <c r="J81" s="115"/>
      <c r="K81" s="116"/>
    </row>
    <row r="82" spans="2:12" ht="13" hidden="1" customHeight="1" thickBot="1" x14ac:dyDescent="0.35">
      <c r="B82" s="64" t="s">
        <v>16</v>
      </c>
      <c r="C82" s="65" t="e">
        <f>((IF(#REF!="","0",1)*#REF!)+(IF(#REF!="","0",1)*#REF!)+(IF(#REF!="","0",1)*#REF!))</f>
        <v>#REF!</v>
      </c>
      <c r="D82" s="66" t="e">
        <f>((IF(#REF!="","0",2)*#REF!)+(IF(#REF!="","0",2)*#REF!)+(IF(#REF!="","0",2)*#REF!))</f>
        <v>#REF!</v>
      </c>
      <c r="E82" s="66" t="e">
        <f>((IF(#REF!="","0",3)*#REF!)+(IF(#REF!="","0",3)*#REF!)+(IF(#REF!="","0",3)*#REF!))</f>
        <v>#REF!</v>
      </c>
      <c r="F82" s="66" t="e">
        <f>((IF(#REF!="","0",4)*#REF!)+(IF(#REF!="","0",4)*#REF!)+(IF(#REF!="","0",4)*#REF!))</f>
        <v>#REF!</v>
      </c>
      <c r="G82" s="66" t="e">
        <f>((IF(#REF!="","0",5)*#REF!)+(IF(#REF!="","0",5)*#REF!)+(IF(#REF!="","0",5)*#REF!))</f>
        <v>#REF!</v>
      </c>
      <c r="H82" s="66" t="e">
        <f>((IF(#REF!="","0",6)*#REF!)+(IF(#REF!="","0",6)*#REF!)+(IF(#REF!="","0",6)*#REF!))</f>
        <v>#REF!</v>
      </c>
      <c r="I82" s="67" t="e">
        <f>((IF(#REF!="","0",7)*#REF!)+(IF(#REF!="","0",7)*#REF!)+(IF(#REF!="","0",7)*#REF!))</f>
        <v>#REF!</v>
      </c>
      <c r="J82" s="3" t="e">
        <f>SUM(C82:I82)</f>
        <v>#REF!</v>
      </c>
      <c r="K82" s="68" t="e">
        <f>J82/350</f>
        <v>#REF!</v>
      </c>
      <c r="L82" s="69"/>
    </row>
    <row r="83" spans="2:12" ht="13" hidden="1" customHeight="1" thickBot="1" x14ac:dyDescent="0.35">
      <c r="B83" s="64" t="s">
        <v>17</v>
      </c>
      <c r="C83" s="70" t="e">
        <f>((IF(#REF!="","0",1)*#REF!)+(IF(#REF!="","0",1)*#REF!)+(IF(#REF!="","0",1)*#REF!)+(IF(#REF!="","0",1)*#REF!)+(IF(#REF!="","0",1)*#REF!)+(IF(#REF!="","0",1)*#REF!)+(IF(#REF!="","0",1)*#REF!))</f>
        <v>#REF!</v>
      </c>
      <c r="D83" s="70" t="e">
        <f>((IF(#REF!="","0",2)*#REF!)+(IF(#REF!="","0",2)*#REF!)+(IF(#REF!="","0",2)*#REF!)+(IF(#REF!="","0",2)*#REF!)+(IF(#REF!="","0",2)*#REF!)+(IF(#REF!="","0",2)*#REF!)+(IF(#REF!="","0",2)*#REF!))</f>
        <v>#REF!</v>
      </c>
      <c r="E83" s="70" t="e">
        <f>((IF(#REF!="","0",3)*#REF!)+(IF(#REF!="","0",3)*#REF!)+(IF(#REF!="","0",3)*#REF!)+(IF(#REF!="","0",3)*#REF!)+(IF(#REF!="","0",3)*#REF!)+(IF(#REF!="","0",3)*#REF!)+(IF(#REF!="","0",3)*#REF!))</f>
        <v>#REF!</v>
      </c>
      <c r="F83" s="70" t="e">
        <f>((IF(#REF!="","0",4)*#REF!)+(IF(#REF!="","0",4)*#REF!)+(IF(#REF!="","0",4)*#REF!)+(IF(#REF!="","0",4)*#REF!)+(IF(#REF!="","0",4)*#REF!)+(IF(#REF!="","0",4)*#REF!)+(IF(#REF!="","0",4)*#REF!))</f>
        <v>#REF!</v>
      </c>
      <c r="G83" s="70" t="e">
        <f>((IF(#REF!="","0",5)*#REF!)+(IF(#REF!="","0",5)*#REF!)+(IF(#REF!="","0",5)*#REF!)+(IF(#REF!="","0",5)*#REF!)+(IF(#REF!="","0",5)*#REF!)+(IF(#REF!="","0",5)*#REF!)+(IF(#REF!="","0",5)*#REF!))</f>
        <v>#REF!</v>
      </c>
      <c r="H83" s="70" t="e">
        <f>((IF(#REF!="","0",6)*#REF!)+(IF(#REF!="","0",6)*#REF!)+(IF(#REF!="","0",6)*#REF!)+(IF(#REF!="","0",6)*#REF!)+(IF(#REF!="","0",6)*#REF!)+(IF(#REF!="","0",6)*#REF!)+(IF(#REF!="","0",6)*#REF!))</f>
        <v>#REF!</v>
      </c>
      <c r="I83" s="70" t="e">
        <f>((IF(#REF!="","0",7)*#REF!)+(IF(#REF!="","0",7)*#REF!)+(IF(#REF!="","0",7)*#REF!)+(IF(#REF!="","0",7)*#REF!)+(IF(#REF!="","0",7)*#REF!)+(IF(#REF!="","0",7)*#REF!)+(IF(#REF!="","0",7)*#REF!))</f>
        <v>#REF!</v>
      </c>
      <c r="J83" s="71" t="e">
        <f>SUM(C83:I83)</f>
        <v>#REF!</v>
      </c>
      <c r="K83" s="68" t="e">
        <f>J83/350</f>
        <v>#REF!</v>
      </c>
      <c r="L83" s="69"/>
    </row>
    <row r="84" spans="2:12" ht="13" hidden="1" customHeight="1" thickBot="1" x14ac:dyDescent="0.35">
      <c r="B84" s="72"/>
      <c r="C84" s="73"/>
      <c r="D84" s="73"/>
      <c r="E84" s="73"/>
      <c r="F84" s="73"/>
      <c r="G84" s="73"/>
      <c r="H84" s="73"/>
      <c r="I84" s="73"/>
      <c r="J84" s="73" t="e">
        <f>SUM(J82:J83)</f>
        <v>#REF!</v>
      </c>
      <c r="K84" s="74" t="e">
        <f>IF(J84&lt;490,0,J84/700)</f>
        <v>#REF!</v>
      </c>
      <c r="L84" s="69"/>
    </row>
  </sheetData>
  <mergeCells count="115">
    <mergeCell ref="B71:K71"/>
    <mergeCell ref="B72:K72"/>
    <mergeCell ref="B81:K81"/>
    <mergeCell ref="D65:G65"/>
    <mergeCell ref="H65:K65"/>
    <mergeCell ref="C68:D68"/>
    <mergeCell ref="E68:G69"/>
    <mergeCell ref="H68:K69"/>
    <mergeCell ref="C69:D69"/>
    <mergeCell ref="B58:C58"/>
    <mergeCell ref="B60:C60"/>
    <mergeCell ref="B61:C61"/>
    <mergeCell ref="B62:C62"/>
    <mergeCell ref="B63:C63"/>
    <mergeCell ref="B64:C64"/>
    <mergeCell ref="B51:C51"/>
    <mergeCell ref="B52:C52"/>
    <mergeCell ref="B53:C53"/>
    <mergeCell ref="B55:C55"/>
    <mergeCell ref="B56:C56"/>
    <mergeCell ref="B57:C57"/>
    <mergeCell ref="B43:C43"/>
    <mergeCell ref="B45:C45"/>
    <mergeCell ref="B46:C46"/>
    <mergeCell ref="B47:C47"/>
    <mergeCell ref="B48:C48"/>
    <mergeCell ref="B50:C50"/>
    <mergeCell ref="B36:C36"/>
    <mergeCell ref="B38:C38"/>
    <mergeCell ref="B39:C39"/>
    <mergeCell ref="D40:G40"/>
    <mergeCell ref="H40:K40"/>
    <mergeCell ref="D42:G42"/>
    <mergeCell ref="H42:J42"/>
    <mergeCell ref="D29:G29"/>
    <mergeCell ref="H29:J29"/>
    <mergeCell ref="B30:C30"/>
    <mergeCell ref="B32:C32"/>
    <mergeCell ref="B33:C33"/>
    <mergeCell ref="B35:C35"/>
    <mergeCell ref="B27:F27"/>
    <mergeCell ref="G27:H27"/>
    <mergeCell ref="I27:J27"/>
    <mergeCell ref="B28:C28"/>
    <mergeCell ref="D28:F28"/>
    <mergeCell ref="G28:H28"/>
    <mergeCell ref="I28:J28"/>
    <mergeCell ref="B25:F25"/>
    <mergeCell ref="G25:H25"/>
    <mergeCell ref="I25:J25"/>
    <mergeCell ref="B26:F26"/>
    <mergeCell ref="G26:H26"/>
    <mergeCell ref="I26:J26"/>
    <mergeCell ref="B23:F23"/>
    <mergeCell ref="G23:H23"/>
    <mergeCell ref="I23:J23"/>
    <mergeCell ref="B24:F24"/>
    <mergeCell ref="G24:H24"/>
    <mergeCell ref="I24:J24"/>
    <mergeCell ref="B21:F21"/>
    <mergeCell ref="G21:H21"/>
    <mergeCell ref="I21:J21"/>
    <mergeCell ref="B22:C22"/>
    <mergeCell ref="D22:F22"/>
    <mergeCell ref="G22:H22"/>
    <mergeCell ref="I22:J22"/>
    <mergeCell ref="B19:F19"/>
    <mergeCell ref="G19:H19"/>
    <mergeCell ref="I19:J19"/>
    <mergeCell ref="B20:F20"/>
    <mergeCell ref="G20:H20"/>
    <mergeCell ref="I20:J20"/>
    <mergeCell ref="B17:F17"/>
    <mergeCell ref="G17:H17"/>
    <mergeCell ref="I17:J17"/>
    <mergeCell ref="B18:F18"/>
    <mergeCell ref="G18:H18"/>
    <mergeCell ref="I18:J18"/>
    <mergeCell ref="B15:F15"/>
    <mergeCell ref="G15:H15"/>
    <mergeCell ref="I15:J15"/>
    <mergeCell ref="B16:F16"/>
    <mergeCell ref="G16:H16"/>
    <mergeCell ref="I16:J16"/>
    <mergeCell ref="B13:F13"/>
    <mergeCell ref="G13:H13"/>
    <mergeCell ref="I13:J13"/>
    <mergeCell ref="B14:F14"/>
    <mergeCell ref="G14:H14"/>
    <mergeCell ref="I14:J14"/>
    <mergeCell ref="B11:F11"/>
    <mergeCell ref="G11:H11"/>
    <mergeCell ref="I11:J11"/>
    <mergeCell ref="B12:F12"/>
    <mergeCell ref="G12:H12"/>
    <mergeCell ref="I12:J12"/>
    <mergeCell ref="B9:F9"/>
    <mergeCell ref="G9:H9"/>
    <mergeCell ref="I9:J9"/>
    <mergeCell ref="B10:F10"/>
    <mergeCell ref="G10:H10"/>
    <mergeCell ref="I10:J10"/>
    <mergeCell ref="C5:F5"/>
    <mergeCell ref="B7:F7"/>
    <mergeCell ref="G7:H7"/>
    <mergeCell ref="I7:J7"/>
    <mergeCell ref="B8:F8"/>
    <mergeCell ref="G8:H8"/>
    <mergeCell ref="I8:J8"/>
    <mergeCell ref="C1:F1"/>
    <mergeCell ref="H1:J1"/>
    <mergeCell ref="C2:F2"/>
    <mergeCell ref="H2:J3"/>
    <mergeCell ref="C3:F3"/>
    <mergeCell ref="C4:F4"/>
  </mergeCells>
  <pageMargins left="0.7" right="0.7" top="0.75" bottom="0.75" header="0.3" footer="0.3"/>
  <pageSetup paperSize="9" scale="66" orientation="portrait" r:id="rId1"/>
  <headerFooter alignWithMargins="0">
    <oddHeader>&amp;C&amp;"-,Grassetto"&amp;11SCHEDA DI VALUTAZIONE DELLA
 PERFORMANCE - PERSONALE NON PO&amp;R&amp;"-,Normale"&amp;11Comune di ______________________</oddHeader>
    <oddFooter>&amp;LFirma compilatore:&amp;CFirma interessato:&amp;RData compilazione</oddFooter>
  </headerFooter>
  <colBreaks count="1" manualBreakCount="1">
    <brk id="1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4"/>
  <sheetViews>
    <sheetView view="pageBreakPreview" topLeftCell="B1" zoomScaleNormal="100" zoomScaleSheetLayoutView="100" zoomScalePageLayoutView="90" workbookViewId="0">
      <selection activeCell="B47" sqref="B47:C47"/>
    </sheetView>
  </sheetViews>
  <sheetFormatPr defaultColWidth="8.81640625" defaultRowHeight="13" x14ac:dyDescent="0.3"/>
  <cols>
    <col min="1" max="1" width="6.81640625" style="3" hidden="1" customWidth="1"/>
    <col min="2" max="2" width="48" style="3" customWidth="1"/>
    <col min="3" max="3" width="12.453125" style="3" customWidth="1"/>
    <col min="4" max="10" width="8.6328125" style="3" customWidth="1"/>
    <col min="11" max="11" width="12.453125" style="3" customWidth="1"/>
    <col min="12" max="12" width="40.453125" style="4" bestFit="1" customWidth="1"/>
    <col min="13" max="16384" width="8.81640625" style="3"/>
  </cols>
  <sheetData>
    <row r="1" spans="2:12" ht="15.5" x14ac:dyDescent="0.35">
      <c r="B1" s="1" t="s">
        <v>90</v>
      </c>
      <c r="C1" s="81" t="s">
        <v>91</v>
      </c>
      <c r="D1" s="81"/>
      <c r="E1" s="81"/>
      <c r="F1" s="81"/>
      <c r="G1" s="2"/>
      <c r="H1" s="82" t="s">
        <v>0</v>
      </c>
      <c r="I1" s="83"/>
      <c r="J1" s="83"/>
    </row>
    <row r="2" spans="2:12" ht="14" customHeight="1" x14ac:dyDescent="0.35">
      <c r="B2" s="5" t="s">
        <v>1</v>
      </c>
      <c r="C2" s="81" t="s">
        <v>92</v>
      </c>
      <c r="D2" s="81"/>
      <c r="E2" s="81"/>
      <c r="F2" s="81"/>
      <c r="G2" s="6"/>
      <c r="H2" s="84" t="s">
        <v>87</v>
      </c>
      <c r="I2" s="84"/>
      <c r="J2" s="84"/>
    </row>
    <row r="3" spans="2:12" ht="15.5" x14ac:dyDescent="0.35">
      <c r="B3" s="1" t="s">
        <v>2</v>
      </c>
      <c r="C3" s="81" t="s">
        <v>24</v>
      </c>
      <c r="D3" s="81"/>
      <c r="E3" s="81"/>
      <c r="F3" s="81"/>
      <c r="G3" s="7"/>
      <c r="H3" s="84"/>
      <c r="I3" s="84"/>
      <c r="J3" s="84"/>
    </row>
    <row r="4" spans="2:12" ht="15.5" x14ac:dyDescent="0.35">
      <c r="B4" s="5" t="s">
        <v>94</v>
      </c>
      <c r="C4" s="81" t="s">
        <v>95</v>
      </c>
      <c r="D4" s="81"/>
      <c r="E4" s="81"/>
      <c r="F4" s="81"/>
      <c r="G4" s="7"/>
      <c r="H4" s="7"/>
      <c r="I4" s="7"/>
      <c r="J4" s="8"/>
    </row>
    <row r="5" spans="2:12" ht="15.5" x14ac:dyDescent="0.35">
      <c r="B5" s="5" t="s">
        <v>93</v>
      </c>
      <c r="C5" s="75" t="s">
        <v>99</v>
      </c>
      <c r="D5" s="75"/>
      <c r="E5" s="75"/>
      <c r="F5" s="75"/>
      <c r="G5" s="7"/>
      <c r="H5" s="7"/>
      <c r="I5" s="7"/>
      <c r="J5" s="7"/>
    </row>
    <row r="6" spans="2:12" ht="15.5" x14ac:dyDescent="0.35">
      <c r="B6" s="9"/>
      <c r="C6" s="10"/>
      <c r="D6" s="10"/>
      <c r="E6" s="10"/>
      <c r="F6" s="10"/>
      <c r="G6" s="7"/>
      <c r="H6" s="7"/>
      <c r="I6" s="7"/>
      <c r="J6" s="7"/>
    </row>
    <row r="7" spans="2:12" ht="24" hidden="1" customHeight="1" x14ac:dyDescent="0.3">
      <c r="B7" s="76" t="s">
        <v>26</v>
      </c>
      <c r="C7" s="76"/>
      <c r="D7" s="76"/>
      <c r="E7" s="76"/>
      <c r="F7" s="76"/>
      <c r="G7" s="77"/>
      <c r="H7" s="77"/>
      <c r="I7" s="77" t="s">
        <v>3</v>
      </c>
      <c r="J7" s="77"/>
    </row>
    <row r="8" spans="2:12" hidden="1" x14ac:dyDescent="0.3">
      <c r="B8" s="78" t="s">
        <v>28</v>
      </c>
      <c r="C8" s="78"/>
      <c r="D8" s="78"/>
      <c r="E8" s="78"/>
      <c r="F8" s="78"/>
      <c r="G8" s="79"/>
      <c r="H8" s="79"/>
      <c r="I8" s="80"/>
      <c r="J8" s="80"/>
    </row>
    <row r="9" spans="2:12" hidden="1" x14ac:dyDescent="0.3">
      <c r="B9" s="85">
        <v>1</v>
      </c>
      <c r="C9" s="85"/>
      <c r="D9" s="85"/>
      <c r="E9" s="85"/>
      <c r="F9" s="85"/>
      <c r="G9" s="86"/>
      <c r="H9" s="86"/>
      <c r="I9" s="86"/>
      <c r="J9" s="86"/>
      <c r="K9" s="11"/>
    </row>
    <row r="10" spans="2:12" hidden="1" x14ac:dyDescent="0.3">
      <c r="B10" s="85">
        <v>2</v>
      </c>
      <c r="C10" s="85"/>
      <c r="D10" s="85"/>
      <c r="E10" s="85"/>
      <c r="F10" s="85"/>
      <c r="G10" s="86"/>
      <c r="H10" s="86"/>
      <c r="I10" s="86"/>
      <c r="J10" s="86"/>
    </row>
    <row r="11" spans="2:12" hidden="1" x14ac:dyDescent="0.3">
      <c r="B11" s="85">
        <v>3</v>
      </c>
      <c r="C11" s="85"/>
      <c r="D11" s="85"/>
      <c r="E11" s="85"/>
      <c r="F11" s="85"/>
      <c r="G11" s="86"/>
      <c r="H11" s="86"/>
      <c r="I11" s="86"/>
      <c r="J11" s="86"/>
    </row>
    <row r="12" spans="2:12" hidden="1" x14ac:dyDescent="0.3">
      <c r="B12" s="85"/>
      <c r="C12" s="85"/>
      <c r="D12" s="85"/>
      <c r="E12" s="85"/>
      <c r="F12" s="85"/>
      <c r="G12" s="86"/>
      <c r="H12" s="86"/>
      <c r="I12" s="86"/>
      <c r="J12" s="86"/>
    </row>
    <row r="13" spans="2:12" hidden="1" x14ac:dyDescent="0.3">
      <c r="B13" s="85"/>
      <c r="C13" s="85"/>
      <c r="D13" s="85"/>
      <c r="E13" s="85"/>
      <c r="F13" s="85"/>
      <c r="G13" s="86"/>
      <c r="H13" s="86"/>
      <c r="I13" s="86"/>
      <c r="J13" s="86"/>
    </row>
    <row r="14" spans="2:12" hidden="1" x14ac:dyDescent="0.3">
      <c r="B14" s="85"/>
      <c r="C14" s="85"/>
      <c r="D14" s="85"/>
      <c r="E14" s="85"/>
      <c r="F14" s="85"/>
      <c r="G14" s="86"/>
      <c r="H14" s="86"/>
      <c r="I14" s="86"/>
      <c r="J14" s="86"/>
    </row>
    <row r="15" spans="2:12" s="12" customFormat="1" hidden="1" x14ac:dyDescent="0.3">
      <c r="B15" s="78" t="s">
        <v>31</v>
      </c>
      <c r="C15" s="78"/>
      <c r="D15" s="78"/>
      <c r="E15" s="78"/>
      <c r="F15" s="78"/>
      <c r="G15" s="79"/>
      <c r="H15" s="79"/>
      <c r="I15" s="80"/>
      <c r="J15" s="80"/>
      <c r="L15" s="4"/>
    </row>
    <row r="16" spans="2:12" hidden="1" x14ac:dyDescent="0.3">
      <c r="B16" s="85">
        <v>1</v>
      </c>
      <c r="C16" s="85"/>
      <c r="D16" s="85"/>
      <c r="E16" s="85"/>
      <c r="F16" s="85"/>
      <c r="G16" s="86"/>
      <c r="H16" s="86"/>
      <c r="I16" s="86"/>
      <c r="J16" s="86"/>
    </row>
    <row r="17" spans="1:11" hidden="1" x14ac:dyDescent="0.3">
      <c r="B17" s="85">
        <v>2</v>
      </c>
      <c r="C17" s="85"/>
      <c r="D17" s="85"/>
      <c r="E17" s="85"/>
      <c r="F17" s="85"/>
      <c r="G17" s="86"/>
      <c r="H17" s="86"/>
      <c r="I17" s="86"/>
      <c r="J17" s="86"/>
    </row>
    <row r="18" spans="1:11" hidden="1" x14ac:dyDescent="0.3">
      <c r="B18" s="85">
        <v>3</v>
      </c>
      <c r="C18" s="85"/>
      <c r="D18" s="85"/>
      <c r="E18" s="85"/>
      <c r="F18" s="85"/>
      <c r="G18" s="86"/>
      <c r="H18" s="86"/>
      <c r="I18" s="86"/>
      <c r="J18" s="86"/>
    </row>
    <row r="19" spans="1:11" hidden="1" x14ac:dyDescent="0.3">
      <c r="B19" s="85"/>
      <c r="C19" s="85"/>
      <c r="D19" s="85"/>
      <c r="E19" s="85"/>
      <c r="F19" s="85"/>
      <c r="G19" s="86"/>
      <c r="H19" s="86"/>
      <c r="I19" s="86"/>
      <c r="J19" s="86"/>
    </row>
    <row r="20" spans="1:11" hidden="1" x14ac:dyDescent="0.3">
      <c r="B20" s="85"/>
      <c r="C20" s="85"/>
      <c r="D20" s="85"/>
      <c r="E20" s="85"/>
      <c r="F20" s="85"/>
      <c r="G20" s="86"/>
      <c r="H20" s="86"/>
      <c r="I20" s="86"/>
      <c r="J20" s="86"/>
    </row>
    <row r="21" spans="1:11" hidden="1" x14ac:dyDescent="0.3">
      <c r="B21" s="85"/>
      <c r="C21" s="85"/>
      <c r="D21" s="85"/>
      <c r="E21" s="85"/>
      <c r="F21" s="85"/>
      <c r="G21" s="86"/>
      <c r="H21" s="86"/>
      <c r="I21" s="86"/>
      <c r="J21" s="86"/>
    </row>
    <row r="22" spans="1:11" ht="12.5" hidden="1" customHeight="1" x14ac:dyDescent="0.3">
      <c r="A22" s="13"/>
      <c r="B22" s="78" t="s">
        <v>29</v>
      </c>
      <c r="C22" s="78"/>
      <c r="D22" s="87" t="s">
        <v>4</v>
      </c>
      <c r="E22" s="87"/>
      <c r="F22" s="87"/>
      <c r="G22" s="79" t="s">
        <v>30</v>
      </c>
      <c r="H22" s="79"/>
      <c r="I22" s="80" t="s">
        <v>3</v>
      </c>
      <c r="J22" s="80"/>
    </row>
    <row r="23" spans="1:11" hidden="1" x14ac:dyDescent="0.3">
      <c r="A23" s="13"/>
      <c r="B23" s="85">
        <v>1</v>
      </c>
      <c r="C23" s="85"/>
      <c r="D23" s="85"/>
      <c r="E23" s="85"/>
      <c r="F23" s="85"/>
      <c r="G23" s="86"/>
      <c r="H23" s="86"/>
      <c r="I23" s="86"/>
      <c r="J23" s="86"/>
    </row>
    <row r="24" spans="1:11" hidden="1" x14ac:dyDescent="0.3">
      <c r="A24" s="13"/>
      <c r="B24" s="85">
        <v>2</v>
      </c>
      <c r="C24" s="85"/>
      <c r="D24" s="85"/>
      <c r="E24" s="85"/>
      <c r="F24" s="85"/>
      <c r="G24" s="86"/>
      <c r="H24" s="86"/>
      <c r="I24" s="86"/>
      <c r="J24" s="86"/>
    </row>
    <row r="25" spans="1:11" hidden="1" x14ac:dyDescent="0.3">
      <c r="A25" s="13"/>
      <c r="B25" s="85">
        <v>3</v>
      </c>
      <c r="C25" s="85"/>
      <c r="D25" s="85"/>
      <c r="E25" s="85"/>
      <c r="F25" s="85"/>
      <c r="G25" s="86"/>
      <c r="H25" s="86"/>
      <c r="I25" s="86"/>
      <c r="J25" s="86"/>
    </row>
    <row r="26" spans="1:11" hidden="1" x14ac:dyDescent="0.3">
      <c r="A26" s="13"/>
      <c r="B26" s="88"/>
      <c r="C26" s="88"/>
      <c r="D26" s="88"/>
      <c r="E26" s="88"/>
      <c r="F26" s="88"/>
      <c r="G26" s="86"/>
      <c r="H26" s="86"/>
      <c r="I26" s="86"/>
      <c r="J26" s="86"/>
    </row>
    <row r="27" spans="1:11" hidden="1" x14ac:dyDescent="0.3">
      <c r="A27" s="13"/>
      <c r="B27" s="88"/>
      <c r="C27" s="88"/>
      <c r="D27" s="88"/>
      <c r="E27" s="88"/>
      <c r="F27" s="88"/>
      <c r="G27" s="86"/>
      <c r="H27" s="86"/>
      <c r="I27" s="86"/>
      <c r="J27" s="86"/>
    </row>
    <row r="28" spans="1:11" ht="5.15" hidden="1" customHeight="1" x14ac:dyDescent="0.3">
      <c r="A28" s="13"/>
      <c r="B28" s="89"/>
      <c r="C28" s="90"/>
      <c r="D28" s="91"/>
      <c r="E28" s="91"/>
      <c r="F28" s="91"/>
      <c r="G28" s="92"/>
      <c r="H28" s="92"/>
      <c r="I28" s="93"/>
      <c r="J28" s="93"/>
    </row>
    <row r="29" spans="1:11" ht="35" customHeight="1" x14ac:dyDescent="0.3">
      <c r="A29" s="14"/>
      <c r="B29" s="15" t="s">
        <v>35</v>
      </c>
      <c r="C29" s="16" t="s">
        <v>38</v>
      </c>
      <c r="D29" s="99" t="s">
        <v>19</v>
      </c>
      <c r="E29" s="99"/>
      <c r="F29" s="99"/>
      <c r="G29" s="99"/>
      <c r="H29" s="100">
        <v>0.55000000000000004</v>
      </c>
      <c r="I29" s="101"/>
      <c r="J29" s="101"/>
    </row>
    <row r="30" spans="1:11" ht="35" x14ac:dyDescent="0.3">
      <c r="A30" s="14"/>
      <c r="B30" s="102" t="s">
        <v>85</v>
      </c>
      <c r="C30" s="103"/>
      <c r="D30" s="17" t="s">
        <v>78</v>
      </c>
      <c r="E30" s="17" t="s">
        <v>79</v>
      </c>
      <c r="F30" s="17" t="s">
        <v>80</v>
      </c>
      <c r="G30" s="17" t="s">
        <v>81</v>
      </c>
      <c r="H30" s="17" t="s">
        <v>82</v>
      </c>
      <c r="I30" s="17" t="s">
        <v>83</v>
      </c>
      <c r="J30" s="17" t="s">
        <v>84</v>
      </c>
    </row>
    <row r="31" spans="1:11" x14ac:dyDescent="0.3">
      <c r="A31" s="14"/>
      <c r="B31" s="31" t="s">
        <v>28</v>
      </c>
      <c r="C31" s="19">
        <v>10</v>
      </c>
      <c r="D31" s="20">
        <v>1</v>
      </c>
      <c r="E31" s="20">
        <v>2</v>
      </c>
      <c r="F31" s="20">
        <v>3</v>
      </c>
      <c r="G31" s="21">
        <v>4</v>
      </c>
      <c r="H31" s="22">
        <v>5</v>
      </c>
      <c r="I31" s="22">
        <v>6</v>
      </c>
      <c r="J31" s="22">
        <v>7</v>
      </c>
      <c r="K31" s="23">
        <f>SUM(D33:J33)</f>
        <v>0</v>
      </c>
    </row>
    <row r="32" spans="1:11" ht="30" customHeight="1" x14ac:dyDescent="0.3">
      <c r="A32" s="14"/>
      <c r="B32" s="104" t="s">
        <v>86</v>
      </c>
      <c r="C32" s="104"/>
      <c r="D32" s="24"/>
      <c r="E32" s="24"/>
      <c r="F32" s="24"/>
      <c r="G32" s="25"/>
      <c r="H32" s="26" t="s">
        <v>18</v>
      </c>
      <c r="I32" s="26"/>
      <c r="J32" s="26"/>
      <c r="K32" s="27"/>
    </row>
    <row r="33" spans="1:12" ht="18" hidden="1" customHeight="1" thickBot="1" x14ac:dyDescent="0.35">
      <c r="A33" s="14"/>
      <c r="B33" s="105"/>
      <c r="C33" s="105"/>
      <c r="D33" s="28" t="str">
        <f>((IF(D32="X",D31,"0")))</f>
        <v>0</v>
      </c>
      <c r="E33" s="28" t="str">
        <f>((IF(E32="X",E31,"0")))</f>
        <v>0</v>
      </c>
      <c r="F33" s="28" t="str">
        <f>((IF(F32="X",F31,"0")))</f>
        <v>0</v>
      </c>
      <c r="G33" s="29" t="str">
        <f>((IF(G32="X",G31,"0")))</f>
        <v>0</v>
      </c>
      <c r="H33" s="30" t="str">
        <f>(IF(H32="X",H31,"0"))</f>
        <v>0</v>
      </c>
      <c r="I33" s="30" t="str">
        <f>(IF(I32="X",I31,"0"))</f>
        <v>0</v>
      </c>
      <c r="J33" s="30" t="str">
        <f>(IF(J32="X",J31,"0"))</f>
        <v>0</v>
      </c>
      <c r="K33" s="27"/>
    </row>
    <row r="34" spans="1:12" x14ac:dyDescent="0.3">
      <c r="A34" s="14"/>
      <c r="B34" s="31" t="s">
        <v>31</v>
      </c>
      <c r="C34" s="19">
        <v>30</v>
      </c>
      <c r="D34" s="20">
        <v>1</v>
      </c>
      <c r="E34" s="20">
        <v>2</v>
      </c>
      <c r="F34" s="20">
        <v>3</v>
      </c>
      <c r="G34" s="21">
        <v>4</v>
      </c>
      <c r="H34" s="22">
        <v>5</v>
      </c>
      <c r="I34" s="22">
        <v>6</v>
      </c>
      <c r="J34" s="22">
        <v>7</v>
      </c>
      <c r="K34" s="23">
        <f>SUM(D36:J36)</f>
        <v>0</v>
      </c>
    </row>
    <row r="35" spans="1:12" s="4" customFormat="1" ht="30" customHeight="1" x14ac:dyDescent="0.3">
      <c r="A35" s="14"/>
      <c r="B35" s="104" t="s">
        <v>86</v>
      </c>
      <c r="C35" s="104"/>
      <c r="D35" s="24"/>
      <c r="E35" s="24"/>
      <c r="F35" s="24"/>
      <c r="G35" s="25"/>
      <c r="H35" s="26"/>
      <c r="I35" s="26"/>
      <c r="J35" s="26"/>
      <c r="K35" s="27"/>
    </row>
    <row r="36" spans="1:12" s="4" customFormat="1" ht="18" hidden="1" customHeight="1" thickBot="1" x14ac:dyDescent="0.35">
      <c r="A36" s="14"/>
      <c r="B36" s="105"/>
      <c r="C36" s="105"/>
      <c r="D36" s="28" t="str">
        <f>((IF(D35="X",D34,"0")))</f>
        <v>0</v>
      </c>
      <c r="E36" s="28" t="str">
        <f t="shared" ref="E36" si="0">((IF(E35="X",E34,"0")))</f>
        <v>0</v>
      </c>
      <c r="F36" s="28" t="str">
        <f>((IF(F35="X",F34,"0")))</f>
        <v>0</v>
      </c>
      <c r="G36" s="29" t="str">
        <f>((IF(G35="X",G34,"0")))</f>
        <v>0</v>
      </c>
      <c r="H36" s="30" t="str">
        <f>((IF(H35="X",H34,"0")))</f>
        <v>0</v>
      </c>
      <c r="I36" s="30" t="str">
        <f>((IF(I35="X",I34,"0")))</f>
        <v>0</v>
      </c>
      <c r="J36" s="30" t="str">
        <f>((IF(J35="X",J34,"0")))</f>
        <v>0</v>
      </c>
      <c r="K36" s="27"/>
    </row>
    <row r="37" spans="1:12" s="4" customFormat="1" x14ac:dyDescent="0.3">
      <c r="A37" s="14"/>
      <c r="B37" s="31" t="s">
        <v>29</v>
      </c>
      <c r="C37" s="19">
        <v>15</v>
      </c>
      <c r="D37" s="20">
        <v>1</v>
      </c>
      <c r="E37" s="20">
        <v>2</v>
      </c>
      <c r="F37" s="20">
        <v>3</v>
      </c>
      <c r="G37" s="21">
        <v>4</v>
      </c>
      <c r="H37" s="22">
        <v>5</v>
      </c>
      <c r="I37" s="22">
        <v>6</v>
      </c>
      <c r="J37" s="22">
        <v>7</v>
      </c>
      <c r="K37" s="23">
        <f>SUM(D39:J39)</f>
        <v>0</v>
      </c>
    </row>
    <row r="38" spans="1:12" s="4" customFormat="1" ht="30" customHeight="1" x14ac:dyDescent="0.3">
      <c r="A38" s="14"/>
      <c r="B38" s="104" t="s">
        <v>86</v>
      </c>
      <c r="C38" s="104"/>
      <c r="D38" s="24"/>
      <c r="E38" s="24"/>
      <c r="F38" s="24"/>
      <c r="G38" s="25"/>
      <c r="H38" s="26"/>
      <c r="I38" s="26"/>
      <c r="J38" s="26"/>
      <c r="K38" s="27"/>
    </row>
    <row r="39" spans="1:12" s="4" customFormat="1" ht="12" hidden="1" customHeight="1" thickBot="1" x14ac:dyDescent="0.35">
      <c r="A39" s="14"/>
      <c r="B39" s="105"/>
      <c r="C39" s="105"/>
      <c r="D39" s="28" t="str">
        <f>((IF(D38="X",D37,"0")))</f>
        <v>0</v>
      </c>
      <c r="E39" s="28" t="str">
        <f t="shared" ref="E39:F39" si="1">((IF(E38="X",E37,"0")))</f>
        <v>0</v>
      </c>
      <c r="F39" s="28" t="str">
        <f t="shared" si="1"/>
        <v>0</v>
      </c>
      <c r="G39" s="29" t="str">
        <f>((IF(G38="X",G37,"0")))</f>
        <v>0</v>
      </c>
      <c r="H39" s="30" t="str">
        <f>((IF(H38="X",H37,"0")))</f>
        <v>0</v>
      </c>
      <c r="I39" s="30" t="str">
        <f t="shared" ref="I39:J39" si="2">((IF(I38="X",I37,"0")))</f>
        <v>0</v>
      </c>
      <c r="J39" s="30" t="str">
        <f t="shared" si="2"/>
        <v>0</v>
      </c>
      <c r="K39" s="27"/>
    </row>
    <row r="40" spans="1:12" ht="35" customHeight="1" x14ac:dyDescent="0.3">
      <c r="B40" s="32" t="s">
        <v>36</v>
      </c>
      <c r="C40" s="33">
        <f>C37+C34+C31</f>
        <v>55</v>
      </c>
      <c r="D40" s="94">
        <f>(K31*C31)+(K34*C34)+(K37*C37)</f>
        <v>0</v>
      </c>
      <c r="E40" s="94"/>
      <c r="F40" s="94"/>
      <c r="G40" s="94"/>
      <c r="H40" s="95">
        <f>D40/(C40*7)</f>
        <v>0</v>
      </c>
      <c r="I40" s="95"/>
      <c r="J40" s="95"/>
      <c r="K40" s="95"/>
      <c r="L40" s="3"/>
    </row>
    <row r="41" spans="1:12" x14ac:dyDescent="0.3">
      <c r="B41" s="34"/>
      <c r="C41" s="35"/>
      <c r="D41" s="35"/>
      <c r="E41" s="35"/>
      <c r="F41" s="35"/>
      <c r="G41" s="35"/>
      <c r="H41" s="35"/>
      <c r="I41" s="35"/>
      <c r="J41" s="35"/>
      <c r="L41" s="3"/>
    </row>
    <row r="42" spans="1:12" s="4" customFormat="1" ht="35" customHeight="1" x14ac:dyDescent="0.3">
      <c r="A42" s="36"/>
      <c r="B42" s="37" t="s">
        <v>20</v>
      </c>
      <c r="C42" s="38" t="s">
        <v>39</v>
      </c>
      <c r="D42" s="96" t="s">
        <v>19</v>
      </c>
      <c r="E42" s="96"/>
      <c r="F42" s="96"/>
      <c r="G42" s="96"/>
      <c r="H42" s="97">
        <v>0.45</v>
      </c>
      <c r="I42" s="98"/>
      <c r="J42" s="98"/>
      <c r="K42" s="3"/>
    </row>
    <row r="43" spans="1:12" ht="35" x14ac:dyDescent="0.3">
      <c r="A43" s="14"/>
      <c r="B43" s="102" t="s">
        <v>85</v>
      </c>
      <c r="C43" s="103"/>
      <c r="D43" s="17" t="s">
        <v>78</v>
      </c>
      <c r="E43" s="17" t="s">
        <v>79</v>
      </c>
      <c r="F43" s="17" t="s">
        <v>80</v>
      </c>
      <c r="G43" s="17" t="s">
        <v>81</v>
      </c>
      <c r="H43" s="17" t="s">
        <v>82</v>
      </c>
      <c r="I43" s="17" t="s">
        <v>83</v>
      </c>
      <c r="J43" s="17" t="s">
        <v>84</v>
      </c>
    </row>
    <row r="44" spans="1:12" s="4" customFormat="1" x14ac:dyDescent="0.3">
      <c r="A44" s="14"/>
      <c r="B44" s="39" t="s">
        <v>32</v>
      </c>
      <c r="C44" s="40">
        <v>10</v>
      </c>
      <c r="D44" s="41">
        <v>1</v>
      </c>
      <c r="E44" s="41">
        <v>2</v>
      </c>
      <c r="F44" s="41">
        <v>3</v>
      </c>
      <c r="G44" s="42">
        <v>4</v>
      </c>
      <c r="H44" s="43">
        <v>5</v>
      </c>
      <c r="I44" s="43">
        <v>6</v>
      </c>
      <c r="J44" s="43">
        <v>7</v>
      </c>
      <c r="K44" s="44">
        <f>SUM(D48:J48)/3</f>
        <v>0</v>
      </c>
    </row>
    <row r="45" spans="1:12" s="4" customFormat="1" ht="30" customHeight="1" x14ac:dyDescent="0.3">
      <c r="A45" s="14"/>
      <c r="B45" s="104" t="s">
        <v>53</v>
      </c>
      <c r="C45" s="104"/>
      <c r="D45" s="24"/>
      <c r="E45" s="24"/>
      <c r="F45" s="24"/>
      <c r="G45" s="25"/>
      <c r="H45" s="26"/>
      <c r="I45" s="26"/>
      <c r="J45" s="26"/>
      <c r="K45" s="3"/>
    </row>
    <row r="46" spans="1:12" s="4" customFormat="1" ht="30" customHeight="1" x14ac:dyDescent="0.3">
      <c r="A46" s="14"/>
      <c r="B46" s="104" t="s">
        <v>54</v>
      </c>
      <c r="C46" s="104"/>
      <c r="D46" s="24"/>
      <c r="E46" s="24"/>
      <c r="F46" s="24"/>
      <c r="G46" s="25"/>
      <c r="H46" s="26"/>
      <c r="I46" s="26"/>
      <c r="J46" s="26"/>
      <c r="K46" s="3"/>
    </row>
    <row r="47" spans="1:12" s="4" customFormat="1" ht="30" customHeight="1" x14ac:dyDescent="0.3">
      <c r="A47" s="14"/>
      <c r="B47" s="104" t="s">
        <v>75</v>
      </c>
      <c r="C47" s="104"/>
      <c r="D47" s="24"/>
      <c r="E47" s="24"/>
      <c r="F47" s="24"/>
      <c r="G47" s="25"/>
      <c r="H47" s="26"/>
      <c r="I47" s="26"/>
      <c r="J47" s="26"/>
      <c r="K47" s="3"/>
    </row>
    <row r="48" spans="1:12" s="4" customFormat="1" ht="13" hidden="1" customHeight="1" thickBot="1" x14ac:dyDescent="0.35">
      <c r="A48" s="14"/>
      <c r="B48" s="106"/>
      <c r="C48" s="106"/>
      <c r="D48" s="45">
        <f>((IF(D45="X",D44,"0")+(IF(D46="X",D44,"0")+IF(D47="X",D44,"0"))))</f>
        <v>0</v>
      </c>
      <c r="E48" s="45">
        <f t="shared" ref="E48:J48" si="3">((IF(E45="X",E44,"0")+(IF(E46="X",E44,"0")+IF(E47="X",E44,"0"))))</f>
        <v>0</v>
      </c>
      <c r="F48" s="45">
        <f t="shared" si="3"/>
        <v>0</v>
      </c>
      <c r="G48" s="46">
        <f t="shared" si="3"/>
        <v>0</v>
      </c>
      <c r="H48" s="47">
        <f t="shared" si="3"/>
        <v>0</v>
      </c>
      <c r="I48" s="47">
        <f t="shared" si="3"/>
        <v>0</v>
      </c>
      <c r="J48" s="47">
        <f t="shared" si="3"/>
        <v>0</v>
      </c>
      <c r="K48" s="3"/>
    </row>
    <row r="49" spans="1:11" s="4" customFormat="1" x14ac:dyDescent="0.3">
      <c r="A49" s="14"/>
      <c r="B49" s="39" t="s">
        <v>37</v>
      </c>
      <c r="C49" s="40">
        <v>5</v>
      </c>
      <c r="D49" s="41">
        <v>1</v>
      </c>
      <c r="E49" s="41">
        <v>2</v>
      </c>
      <c r="F49" s="41">
        <v>3</v>
      </c>
      <c r="G49" s="42">
        <v>4</v>
      </c>
      <c r="H49" s="43">
        <v>5</v>
      </c>
      <c r="I49" s="43">
        <v>6</v>
      </c>
      <c r="J49" s="43">
        <v>7</v>
      </c>
      <c r="K49" s="44">
        <f>SUM(D53:J53)/3</f>
        <v>0</v>
      </c>
    </row>
    <row r="50" spans="1:11" s="4" customFormat="1" ht="30" customHeight="1" x14ac:dyDescent="0.3">
      <c r="A50" s="14"/>
      <c r="B50" s="104" t="s">
        <v>55</v>
      </c>
      <c r="C50" s="104"/>
      <c r="D50" s="24"/>
      <c r="E50" s="24"/>
      <c r="F50" s="24"/>
      <c r="G50" s="25"/>
      <c r="H50" s="26"/>
      <c r="I50" s="26"/>
      <c r="J50" s="26"/>
      <c r="K50" s="3"/>
    </row>
    <row r="51" spans="1:11" s="4" customFormat="1" ht="30" customHeight="1" x14ac:dyDescent="0.3">
      <c r="A51" s="14"/>
      <c r="B51" s="107" t="s">
        <v>56</v>
      </c>
      <c r="C51" s="107"/>
      <c r="D51" s="24"/>
      <c r="E51" s="24"/>
      <c r="F51" s="24"/>
      <c r="G51" s="25"/>
      <c r="H51" s="26"/>
      <c r="I51" s="26"/>
      <c r="J51" s="26"/>
      <c r="K51" s="3"/>
    </row>
    <row r="52" spans="1:11" s="4" customFormat="1" ht="30" customHeight="1" x14ac:dyDescent="0.3">
      <c r="A52" s="14"/>
      <c r="B52" s="104" t="s">
        <v>51</v>
      </c>
      <c r="C52" s="104"/>
      <c r="D52" s="24"/>
      <c r="E52" s="24"/>
      <c r="F52" s="24"/>
      <c r="G52" s="25"/>
      <c r="H52" s="26"/>
      <c r="I52" s="26"/>
      <c r="J52" s="26"/>
      <c r="K52" s="3"/>
    </row>
    <row r="53" spans="1:11" s="4" customFormat="1" ht="13" hidden="1" customHeight="1" thickBot="1" x14ac:dyDescent="0.35">
      <c r="A53" s="14"/>
      <c r="B53" s="106"/>
      <c r="C53" s="106"/>
      <c r="D53" s="45">
        <f>((IF(D50="X",D49,"0")+(IF(D51="X",D49,"0")+IF(D52="X",D49,"0"))))</f>
        <v>0</v>
      </c>
      <c r="E53" s="45">
        <f t="shared" ref="E53:J53" si="4">((IF(E50="X",E49,"0")+(IF(E51="X",E49,"0")+IF(E52="X",E49,"0"))))</f>
        <v>0</v>
      </c>
      <c r="F53" s="45">
        <f t="shared" si="4"/>
        <v>0</v>
      </c>
      <c r="G53" s="46">
        <f t="shared" si="4"/>
        <v>0</v>
      </c>
      <c r="H53" s="47">
        <f t="shared" si="4"/>
        <v>0</v>
      </c>
      <c r="I53" s="47">
        <f t="shared" si="4"/>
        <v>0</v>
      </c>
      <c r="J53" s="47">
        <f t="shared" si="4"/>
        <v>0</v>
      </c>
      <c r="K53" s="3"/>
    </row>
    <row r="54" spans="1:11" s="4" customFormat="1" x14ac:dyDescent="0.3">
      <c r="A54" s="14"/>
      <c r="B54" s="39" t="s">
        <v>22</v>
      </c>
      <c r="C54" s="40">
        <v>15</v>
      </c>
      <c r="D54" s="41">
        <v>1</v>
      </c>
      <c r="E54" s="41">
        <v>2</v>
      </c>
      <c r="F54" s="41">
        <v>3</v>
      </c>
      <c r="G54" s="42">
        <v>4</v>
      </c>
      <c r="H54" s="43">
        <v>5</v>
      </c>
      <c r="I54" s="43">
        <v>6</v>
      </c>
      <c r="J54" s="43">
        <v>7</v>
      </c>
      <c r="K54" s="44">
        <f>SUM(D58:J58)/3</f>
        <v>0</v>
      </c>
    </row>
    <row r="55" spans="1:11" s="4" customFormat="1" ht="30" customHeight="1" x14ac:dyDescent="0.3">
      <c r="A55" s="14"/>
      <c r="B55" s="104" t="s">
        <v>71</v>
      </c>
      <c r="C55" s="104"/>
      <c r="D55" s="24"/>
      <c r="E55" s="24"/>
      <c r="F55" s="24"/>
      <c r="G55" s="25"/>
      <c r="H55" s="26"/>
      <c r="I55" s="26"/>
      <c r="J55" s="26"/>
      <c r="K55" s="3"/>
    </row>
    <row r="56" spans="1:11" s="4" customFormat="1" ht="30" customHeight="1" x14ac:dyDescent="0.3">
      <c r="A56" s="14"/>
      <c r="B56" s="104" t="s">
        <v>44</v>
      </c>
      <c r="C56" s="104"/>
      <c r="D56" s="24"/>
      <c r="E56" s="24"/>
      <c r="F56" s="24"/>
      <c r="G56" s="25"/>
      <c r="H56" s="26"/>
      <c r="I56" s="26"/>
      <c r="J56" s="26"/>
      <c r="K56" s="3"/>
    </row>
    <row r="57" spans="1:11" s="4" customFormat="1" ht="30" customHeight="1" x14ac:dyDescent="0.3">
      <c r="A57" s="14"/>
      <c r="B57" s="104" t="s">
        <v>57</v>
      </c>
      <c r="C57" s="104"/>
      <c r="D57" s="24"/>
      <c r="E57" s="24"/>
      <c r="F57" s="24"/>
      <c r="G57" s="25"/>
      <c r="H57" s="26"/>
      <c r="I57" s="26"/>
      <c r="J57" s="26"/>
      <c r="K57" s="3"/>
    </row>
    <row r="58" spans="1:11" s="4" customFormat="1" ht="12" hidden="1" customHeight="1" thickBot="1" x14ac:dyDescent="0.35">
      <c r="A58" s="14"/>
      <c r="B58" s="106"/>
      <c r="C58" s="106"/>
      <c r="D58" s="45">
        <f t="shared" ref="D58:J58" si="5">((IF(D55="X",D54,"0")+IF(D56="X",D54,"0")+(IF(D57="X",D54,"0"))))</f>
        <v>0</v>
      </c>
      <c r="E58" s="45">
        <f t="shared" si="5"/>
        <v>0</v>
      </c>
      <c r="F58" s="45">
        <f t="shared" si="5"/>
        <v>0</v>
      </c>
      <c r="G58" s="46">
        <f t="shared" si="5"/>
        <v>0</v>
      </c>
      <c r="H58" s="47">
        <f t="shared" si="5"/>
        <v>0</v>
      </c>
      <c r="I58" s="47">
        <f t="shared" si="5"/>
        <v>0</v>
      </c>
      <c r="J58" s="47">
        <f t="shared" si="5"/>
        <v>0</v>
      </c>
      <c r="K58" s="3"/>
    </row>
    <row r="59" spans="1:11" s="4" customFormat="1" x14ac:dyDescent="0.3">
      <c r="A59" s="14"/>
      <c r="B59" s="39" t="s">
        <v>33</v>
      </c>
      <c r="C59" s="40">
        <v>15</v>
      </c>
      <c r="D59" s="41">
        <v>1</v>
      </c>
      <c r="E59" s="41">
        <v>2</v>
      </c>
      <c r="F59" s="41">
        <v>3</v>
      </c>
      <c r="G59" s="42">
        <v>4</v>
      </c>
      <c r="H59" s="43">
        <v>5</v>
      </c>
      <c r="I59" s="43">
        <v>6</v>
      </c>
      <c r="J59" s="43">
        <v>7</v>
      </c>
      <c r="K59" s="44">
        <f>SUM(D64:J64)/4</f>
        <v>0</v>
      </c>
    </row>
    <row r="60" spans="1:11" s="4" customFormat="1" ht="30" customHeight="1" x14ac:dyDescent="0.3">
      <c r="A60" s="14"/>
      <c r="B60" s="107" t="s">
        <v>48</v>
      </c>
      <c r="C60" s="107"/>
      <c r="D60" s="24"/>
      <c r="E60" s="24"/>
      <c r="F60" s="24"/>
      <c r="G60" s="25"/>
      <c r="H60" s="26"/>
      <c r="I60" s="26"/>
      <c r="J60" s="26"/>
      <c r="K60" s="3"/>
    </row>
    <row r="61" spans="1:11" s="4" customFormat="1" ht="30" customHeight="1" x14ac:dyDescent="0.3">
      <c r="A61" s="14"/>
      <c r="B61" s="107" t="s">
        <v>58</v>
      </c>
      <c r="C61" s="107"/>
      <c r="D61" s="24"/>
      <c r="E61" s="24"/>
      <c r="F61" s="24"/>
      <c r="G61" s="25"/>
      <c r="H61" s="26"/>
      <c r="I61" s="26"/>
      <c r="J61" s="26"/>
      <c r="K61" s="3"/>
    </row>
    <row r="62" spans="1:11" s="4" customFormat="1" ht="30" customHeight="1" x14ac:dyDescent="0.3">
      <c r="A62" s="14"/>
      <c r="B62" s="107" t="s">
        <v>47</v>
      </c>
      <c r="C62" s="107"/>
      <c r="D62" s="24"/>
      <c r="E62" s="24"/>
      <c r="F62" s="24"/>
      <c r="G62" s="25"/>
      <c r="H62" s="26"/>
      <c r="I62" s="26"/>
      <c r="J62" s="26"/>
      <c r="K62" s="3"/>
    </row>
    <row r="63" spans="1:11" s="4" customFormat="1" ht="30" customHeight="1" x14ac:dyDescent="0.3">
      <c r="A63" s="14"/>
      <c r="B63" s="107" t="s">
        <v>46</v>
      </c>
      <c r="C63" s="107"/>
      <c r="D63" s="24"/>
      <c r="E63" s="24"/>
      <c r="F63" s="24"/>
      <c r="G63" s="25"/>
      <c r="H63" s="26"/>
      <c r="I63" s="26"/>
      <c r="J63" s="26"/>
      <c r="K63" s="3"/>
    </row>
    <row r="64" spans="1:11" s="4" customFormat="1" ht="12" hidden="1" customHeight="1" thickBot="1" x14ac:dyDescent="0.35">
      <c r="A64" s="14"/>
      <c r="B64" s="106"/>
      <c r="C64" s="106"/>
      <c r="D64" s="45">
        <f>((IF(D60="X",D59,"0")+IF(D61="X",D59,"0")+(IF(D62="X",D59,"0")+(IF(D63="X",D59,"0")))))</f>
        <v>0</v>
      </c>
      <c r="E64" s="45">
        <f t="shared" ref="E64" si="6">((IF(E60="X",E59,"0")+IF(E61="X",E59,"0")+(IF(E62="X",E59,"0")+(IF(E63="X",E59,"0")))))</f>
        <v>0</v>
      </c>
      <c r="F64" s="45">
        <f>((IF(F60="X",F59,"0")+IF(F61="X",F59,"0")+(IF(F62="X",F59,"0")+(IF(F63="X",F59,"0")))))</f>
        <v>0</v>
      </c>
      <c r="G64" s="46">
        <f>((IF(G60="X",G59,"0")+IF(G61="X",G59,"0")+(IF(G62="X",G59,"0")+(IF(G63="X",G59,"0")))))</f>
        <v>0</v>
      </c>
      <c r="H64" s="47">
        <f>((IF(H60="X",H59,"0")+IF(H61="X",H59,"0")+(IF(H62="X",H59,"0")+(IF(H63="X",H59,"0")))))</f>
        <v>0</v>
      </c>
      <c r="I64" s="47">
        <f t="shared" ref="I64" si="7">((IF(I60="X",I59,"0")+IF(I61="X",I59,"0")+(IF(I62="X",I59,"0")+(IF(I63="X",I59,"0")))))</f>
        <v>0</v>
      </c>
      <c r="J64" s="47">
        <f>((IF(J60="X",J59,"0")+IF(J61="X",J59,"0")+(IF(J62="X",J59,"0")+(IF(J63="X",J59,"0")))))</f>
        <v>0</v>
      </c>
      <c r="K64" s="3"/>
    </row>
    <row r="65" spans="1:12" ht="35" customHeight="1" x14ac:dyDescent="0.3">
      <c r="B65" s="37" t="s">
        <v>21</v>
      </c>
      <c r="C65" s="48">
        <f>C44+C49+C54+C59</f>
        <v>45</v>
      </c>
      <c r="D65" s="94">
        <f>K44*C44+K49*C49+K54*C54+K59*C59</f>
        <v>0</v>
      </c>
      <c r="E65" s="94"/>
      <c r="F65" s="94"/>
      <c r="G65" s="94"/>
      <c r="H65" s="117">
        <f>D65/(C65*7)</f>
        <v>0</v>
      </c>
      <c r="I65" s="117"/>
      <c r="J65" s="117"/>
      <c r="K65" s="117"/>
      <c r="L65" s="3"/>
    </row>
    <row r="66" spans="1:12" s="4" customFormat="1" ht="13.5" customHeight="1" x14ac:dyDescent="0.3">
      <c r="A66" s="36"/>
      <c r="B66" s="35"/>
      <c r="C66" s="35"/>
      <c r="D66" s="35"/>
      <c r="E66" s="35"/>
      <c r="F66" s="35"/>
      <c r="G66" s="35"/>
      <c r="H66" s="35"/>
      <c r="I66" s="35"/>
      <c r="J66" s="35"/>
      <c r="K66" s="3"/>
    </row>
    <row r="67" spans="1:12" ht="39" hidden="1" customHeight="1" thickBot="1" x14ac:dyDescent="0.35">
      <c r="C67" s="49"/>
      <c r="D67" s="50"/>
      <c r="E67" s="51"/>
      <c r="F67" s="52"/>
      <c r="G67" s="53"/>
      <c r="H67" s="53"/>
      <c r="I67" s="53"/>
      <c r="J67" s="54"/>
      <c r="L67" s="3"/>
    </row>
    <row r="68" spans="1:12" ht="35" customHeight="1" x14ac:dyDescent="0.3">
      <c r="B68" s="55" t="s">
        <v>34</v>
      </c>
      <c r="C68" s="95">
        <f>H40</f>
        <v>0</v>
      </c>
      <c r="D68" s="95"/>
      <c r="E68" s="118" t="s">
        <v>27</v>
      </c>
      <c r="F68" s="118"/>
      <c r="G68" s="118"/>
      <c r="H68" s="119">
        <f>(C68*H29)+(C69*H42)</f>
        <v>0</v>
      </c>
      <c r="I68" s="119"/>
      <c r="J68" s="119"/>
      <c r="K68" s="119"/>
      <c r="L68" s="3"/>
    </row>
    <row r="69" spans="1:12" ht="35" customHeight="1" x14ac:dyDescent="0.3">
      <c r="B69" s="56" t="s">
        <v>23</v>
      </c>
      <c r="C69" s="117">
        <f>H65</f>
        <v>0</v>
      </c>
      <c r="D69" s="117"/>
      <c r="E69" s="118"/>
      <c r="F69" s="118"/>
      <c r="G69" s="118"/>
      <c r="H69" s="119"/>
      <c r="I69" s="119"/>
      <c r="J69" s="119"/>
      <c r="K69" s="119"/>
      <c r="L69" s="3"/>
    </row>
    <row r="70" spans="1:12" s="4" customFormat="1" ht="13" customHeight="1" x14ac:dyDescent="0.3">
      <c r="A70" s="57" t="s">
        <v>5</v>
      </c>
      <c r="B70" s="58"/>
      <c r="C70" s="3"/>
      <c r="D70" s="3"/>
      <c r="E70" s="3"/>
      <c r="F70" s="3"/>
      <c r="G70" s="3"/>
      <c r="H70" s="3"/>
      <c r="I70" s="3"/>
      <c r="J70" s="3"/>
      <c r="K70" s="3"/>
    </row>
    <row r="71" spans="1:12" x14ac:dyDescent="0.3">
      <c r="A71" s="57"/>
      <c r="B71" s="108" t="s">
        <v>6</v>
      </c>
      <c r="C71" s="109"/>
      <c r="D71" s="109"/>
      <c r="E71" s="109"/>
      <c r="F71" s="109"/>
      <c r="G71" s="109"/>
      <c r="H71" s="109"/>
      <c r="I71" s="109"/>
      <c r="J71" s="109"/>
      <c r="K71" s="110"/>
    </row>
    <row r="72" spans="1:12" ht="80" customHeight="1" x14ac:dyDescent="0.3">
      <c r="A72" s="3" t="s">
        <v>7</v>
      </c>
      <c r="B72" s="111" t="s">
        <v>25</v>
      </c>
      <c r="C72" s="112"/>
      <c r="D72" s="112"/>
      <c r="E72" s="112"/>
      <c r="F72" s="112"/>
      <c r="G72" s="112"/>
      <c r="H72" s="112"/>
      <c r="I72" s="112"/>
      <c r="J72" s="112"/>
      <c r="K72" s="113"/>
    </row>
    <row r="73" spans="1:12" x14ac:dyDescent="0.3">
      <c r="A73" s="57" t="s">
        <v>8</v>
      </c>
      <c r="B73" s="59"/>
      <c r="C73" s="35"/>
      <c r="D73" s="35"/>
      <c r="E73" s="35"/>
      <c r="F73" s="35"/>
      <c r="G73" s="35"/>
      <c r="H73" s="35"/>
      <c r="I73" s="35"/>
      <c r="J73" s="35"/>
      <c r="K73" s="60"/>
    </row>
    <row r="74" spans="1:12" x14ac:dyDescent="0.3">
      <c r="A74" s="57" t="s">
        <v>9</v>
      </c>
      <c r="B74" s="59"/>
      <c r="C74" s="35"/>
      <c r="D74" s="35"/>
      <c r="E74" s="35"/>
      <c r="F74" s="35"/>
      <c r="G74" s="35"/>
      <c r="H74" s="35"/>
      <c r="I74" s="35"/>
      <c r="J74" s="35"/>
      <c r="K74" s="60"/>
    </row>
    <row r="75" spans="1:12" x14ac:dyDescent="0.3">
      <c r="A75" s="57" t="s">
        <v>10</v>
      </c>
      <c r="B75" s="59"/>
      <c r="C75" s="35"/>
      <c r="D75" s="35"/>
      <c r="E75" s="35"/>
      <c r="F75" s="35"/>
      <c r="G75" s="35"/>
      <c r="H75" s="35"/>
      <c r="I75" s="35"/>
      <c r="J75" s="35"/>
      <c r="K75" s="60"/>
    </row>
    <row r="76" spans="1:12" x14ac:dyDescent="0.3">
      <c r="A76" s="57" t="s">
        <v>11</v>
      </c>
      <c r="B76" s="59"/>
      <c r="C76" s="35"/>
      <c r="D76" s="35"/>
      <c r="E76" s="35"/>
      <c r="F76" s="35"/>
      <c r="G76" s="35"/>
      <c r="H76" s="35"/>
      <c r="I76" s="35"/>
      <c r="J76" s="35"/>
      <c r="K76" s="60"/>
    </row>
    <row r="77" spans="1:12" x14ac:dyDescent="0.3">
      <c r="A77" s="57" t="s">
        <v>12</v>
      </c>
      <c r="B77" s="59"/>
      <c r="C77" s="35"/>
      <c r="D77" s="35"/>
      <c r="E77" s="35"/>
      <c r="F77" s="35"/>
      <c r="G77" s="35"/>
      <c r="H77" s="35"/>
      <c r="I77" s="35"/>
      <c r="J77" s="35"/>
      <c r="K77" s="60"/>
    </row>
    <row r="78" spans="1:12" x14ac:dyDescent="0.3">
      <c r="A78" s="57" t="s">
        <v>13</v>
      </c>
      <c r="B78" s="61"/>
      <c r="C78" s="62"/>
      <c r="D78" s="62"/>
      <c r="E78" s="62"/>
      <c r="F78" s="62"/>
      <c r="G78" s="62"/>
      <c r="H78" s="62"/>
      <c r="I78" s="62"/>
      <c r="J78" s="62"/>
      <c r="K78" s="63"/>
    </row>
    <row r="79" spans="1:12" x14ac:dyDescent="0.3">
      <c r="A79" s="3" t="s">
        <v>14</v>
      </c>
    </row>
    <row r="80" spans="1:12" ht="12.5" hidden="1" customHeight="1" x14ac:dyDescent="0.3"/>
    <row r="81" spans="2:12" ht="12.5" hidden="1" customHeight="1" x14ac:dyDescent="0.3">
      <c r="B81" s="114" t="s">
        <v>15</v>
      </c>
      <c r="C81" s="115"/>
      <c r="D81" s="115"/>
      <c r="E81" s="115"/>
      <c r="F81" s="115"/>
      <c r="G81" s="115"/>
      <c r="H81" s="115"/>
      <c r="I81" s="115"/>
      <c r="J81" s="115"/>
      <c r="K81" s="116"/>
    </row>
    <row r="82" spans="2:12" ht="13" hidden="1" customHeight="1" thickBot="1" x14ac:dyDescent="0.35">
      <c r="B82" s="64" t="s">
        <v>16</v>
      </c>
      <c r="C82" s="65" t="e">
        <f>((IF(#REF!="","0",1)*#REF!)+(IF(#REF!="","0",1)*#REF!)+(IF(#REF!="","0",1)*#REF!))</f>
        <v>#REF!</v>
      </c>
      <c r="D82" s="66" t="e">
        <f>((IF(#REF!="","0",2)*#REF!)+(IF(#REF!="","0",2)*#REF!)+(IF(#REF!="","0",2)*#REF!))</f>
        <v>#REF!</v>
      </c>
      <c r="E82" s="66" t="e">
        <f>((IF(#REF!="","0",3)*#REF!)+(IF(#REF!="","0",3)*#REF!)+(IF(#REF!="","0",3)*#REF!))</f>
        <v>#REF!</v>
      </c>
      <c r="F82" s="66" t="e">
        <f>((IF(#REF!="","0",4)*#REF!)+(IF(#REF!="","0",4)*#REF!)+(IF(#REF!="","0",4)*#REF!))</f>
        <v>#REF!</v>
      </c>
      <c r="G82" s="66" t="e">
        <f>((IF(#REF!="","0",5)*#REF!)+(IF(#REF!="","0",5)*#REF!)+(IF(#REF!="","0",5)*#REF!))</f>
        <v>#REF!</v>
      </c>
      <c r="H82" s="66" t="e">
        <f>((IF(#REF!="","0",6)*#REF!)+(IF(#REF!="","0",6)*#REF!)+(IF(#REF!="","0",6)*#REF!))</f>
        <v>#REF!</v>
      </c>
      <c r="I82" s="67" t="e">
        <f>((IF(#REF!="","0",7)*#REF!)+(IF(#REF!="","0",7)*#REF!)+(IF(#REF!="","0",7)*#REF!))</f>
        <v>#REF!</v>
      </c>
      <c r="J82" s="3" t="e">
        <f>SUM(C82:I82)</f>
        <v>#REF!</v>
      </c>
      <c r="K82" s="68" t="e">
        <f>J82/350</f>
        <v>#REF!</v>
      </c>
      <c r="L82" s="69"/>
    </row>
    <row r="83" spans="2:12" ht="13" hidden="1" customHeight="1" thickBot="1" x14ac:dyDescent="0.35">
      <c r="B83" s="64" t="s">
        <v>17</v>
      </c>
      <c r="C83" s="70" t="e">
        <f>((IF(#REF!="","0",1)*#REF!)+(IF(#REF!="","0",1)*#REF!)+(IF(#REF!="","0",1)*#REF!)+(IF(#REF!="","0",1)*#REF!)+(IF(#REF!="","0",1)*#REF!)+(IF(#REF!="","0",1)*#REF!)+(IF(#REF!="","0",1)*#REF!))</f>
        <v>#REF!</v>
      </c>
      <c r="D83" s="70" t="e">
        <f>((IF(#REF!="","0",2)*#REF!)+(IF(#REF!="","0",2)*#REF!)+(IF(#REF!="","0",2)*#REF!)+(IF(#REF!="","0",2)*#REF!)+(IF(#REF!="","0",2)*#REF!)+(IF(#REF!="","0",2)*#REF!)+(IF(#REF!="","0",2)*#REF!))</f>
        <v>#REF!</v>
      </c>
      <c r="E83" s="70" t="e">
        <f>((IF(#REF!="","0",3)*#REF!)+(IF(#REF!="","0",3)*#REF!)+(IF(#REF!="","0",3)*#REF!)+(IF(#REF!="","0",3)*#REF!)+(IF(#REF!="","0",3)*#REF!)+(IF(#REF!="","0",3)*#REF!)+(IF(#REF!="","0",3)*#REF!))</f>
        <v>#REF!</v>
      </c>
      <c r="F83" s="70" t="e">
        <f>((IF(#REF!="","0",4)*#REF!)+(IF(#REF!="","0",4)*#REF!)+(IF(#REF!="","0",4)*#REF!)+(IF(#REF!="","0",4)*#REF!)+(IF(#REF!="","0",4)*#REF!)+(IF(#REF!="","0",4)*#REF!)+(IF(#REF!="","0",4)*#REF!))</f>
        <v>#REF!</v>
      </c>
      <c r="G83" s="70" t="e">
        <f>((IF(#REF!="","0",5)*#REF!)+(IF(#REF!="","0",5)*#REF!)+(IF(#REF!="","0",5)*#REF!)+(IF(#REF!="","0",5)*#REF!)+(IF(#REF!="","0",5)*#REF!)+(IF(#REF!="","0",5)*#REF!)+(IF(#REF!="","0",5)*#REF!))</f>
        <v>#REF!</v>
      </c>
      <c r="H83" s="70" t="e">
        <f>((IF(#REF!="","0",6)*#REF!)+(IF(#REF!="","0",6)*#REF!)+(IF(#REF!="","0",6)*#REF!)+(IF(#REF!="","0",6)*#REF!)+(IF(#REF!="","0",6)*#REF!)+(IF(#REF!="","0",6)*#REF!)+(IF(#REF!="","0",6)*#REF!))</f>
        <v>#REF!</v>
      </c>
      <c r="I83" s="70" t="e">
        <f>((IF(#REF!="","0",7)*#REF!)+(IF(#REF!="","0",7)*#REF!)+(IF(#REF!="","0",7)*#REF!)+(IF(#REF!="","0",7)*#REF!)+(IF(#REF!="","0",7)*#REF!)+(IF(#REF!="","0",7)*#REF!)+(IF(#REF!="","0",7)*#REF!))</f>
        <v>#REF!</v>
      </c>
      <c r="J83" s="71" t="e">
        <f>SUM(C83:I83)</f>
        <v>#REF!</v>
      </c>
      <c r="K83" s="68" t="e">
        <f>J83/350</f>
        <v>#REF!</v>
      </c>
      <c r="L83" s="69"/>
    </row>
    <row r="84" spans="2:12" ht="13" hidden="1" customHeight="1" thickBot="1" x14ac:dyDescent="0.35">
      <c r="B84" s="72"/>
      <c r="C84" s="73"/>
      <c r="D84" s="73"/>
      <c r="E84" s="73"/>
      <c r="F84" s="73"/>
      <c r="G84" s="73"/>
      <c r="H84" s="73"/>
      <c r="I84" s="73"/>
      <c r="J84" s="73" t="e">
        <f>SUM(J82:J83)</f>
        <v>#REF!</v>
      </c>
      <c r="K84" s="74" t="e">
        <f>IF(J84&lt;490,0,J84/700)</f>
        <v>#REF!</v>
      </c>
      <c r="L84" s="69"/>
    </row>
  </sheetData>
  <mergeCells count="115">
    <mergeCell ref="I14:J14"/>
    <mergeCell ref="G16:H16"/>
    <mergeCell ref="G17:H17"/>
    <mergeCell ref="G18:H18"/>
    <mergeCell ref="G19:H19"/>
    <mergeCell ref="G20:H20"/>
    <mergeCell ref="G21:H21"/>
    <mergeCell ref="B30:C30"/>
    <mergeCell ref="B43:C43"/>
    <mergeCell ref="B18:F18"/>
    <mergeCell ref="I18:J18"/>
    <mergeCell ref="B19:F19"/>
    <mergeCell ref="I19:J19"/>
    <mergeCell ref="B20:F20"/>
    <mergeCell ref="I20:J20"/>
    <mergeCell ref="B15:F15"/>
    <mergeCell ref="G15:H15"/>
    <mergeCell ref="I15:J15"/>
    <mergeCell ref="B16:F16"/>
    <mergeCell ref="I16:J16"/>
    <mergeCell ref="B17:F17"/>
    <mergeCell ref="I17:J17"/>
    <mergeCell ref="B23:F23"/>
    <mergeCell ref="G23:H23"/>
    <mergeCell ref="I9:J9"/>
    <mergeCell ref="G10:H10"/>
    <mergeCell ref="I10:J10"/>
    <mergeCell ref="G11:H11"/>
    <mergeCell ref="I11:J11"/>
    <mergeCell ref="G12:H12"/>
    <mergeCell ref="I12:J12"/>
    <mergeCell ref="G13:H13"/>
    <mergeCell ref="I13:J13"/>
    <mergeCell ref="I7:J7"/>
    <mergeCell ref="B8:F8"/>
    <mergeCell ref="G8:H8"/>
    <mergeCell ref="I8:J8"/>
    <mergeCell ref="C1:F1"/>
    <mergeCell ref="H1:J1"/>
    <mergeCell ref="C2:F2"/>
    <mergeCell ref="H2:J3"/>
    <mergeCell ref="C3:F3"/>
    <mergeCell ref="C4:F4"/>
    <mergeCell ref="B9:F9"/>
    <mergeCell ref="B10:F10"/>
    <mergeCell ref="B11:F11"/>
    <mergeCell ref="B12:F12"/>
    <mergeCell ref="B13:F13"/>
    <mergeCell ref="B14:F14"/>
    <mergeCell ref="C5:F5"/>
    <mergeCell ref="B7:F7"/>
    <mergeCell ref="G7:H7"/>
    <mergeCell ref="G9:H9"/>
    <mergeCell ref="G14:H14"/>
    <mergeCell ref="I23:J23"/>
    <mergeCell ref="B24:F24"/>
    <mergeCell ref="G24:H24"/>
    <mergeCell ref="I24:J24"/>
    <mergeCell ref="B21:F21"/>
    <mergeCell ref="I21:J21"/>
    <mergeCell ref="B22:C22"/>
    <mergeCell ref="D22:F22"/>
    <mergeCell ref="G22:H22"/>
    <mergeCell ref="I22:J22"/>
    <mergeCell ref="B27:F27"/>
    <mergeCell ref="G27:H27"/>
    <mergeCell ref="I27:J27"/>
    <mergeCell ref="B28:C28"/>
    <mergeCell ref="D28:F28"/>
    <mergeCell ref="G28:H28"/>
    <mergeCell ref="I28:J28"/>
    <mergeCell ref="B25:F25"/>
    <mergeCell ref="G25:H25"/>
    <mergeCell ref="I25:J25"/>
    <mergeCell ref="B26:F26"/>
    <mergeCell ref="G26:H26"/>
    <mergeCell ref="I26:J26"/>
    <mergeCell ref="B38:C38"/>
    <mergeCell ref="B39:C39"/>
    <mergeCell ref="D40:G40"/>
    <mergeCell ref="H40:K40"/>
    <mergeCell ref="D29:G29"/>
    <mergeCell ref="H29:J29"/>
    <mergeCell ref="B32:C32"/>
    <mergeCell ref="B33:C33"/>
    <mergeCell ref="B35:C35"/>
    <mergeCell ref="B36:C36"/>
    <mergeCell ref="D42:G42"/>
    <mergeCell ref="H42:J42"/>
    <mergeCell ref="B45:C45"/>
    <mergeCell ref="B46:C46"/>
    <mergeCell ref="B47:C47"/>
    <mergeCell ref="B56:C56"/>
    <mergeCell ref="B57:C57"/>
    <mergeCell ref="B58:C58"/>
    <mergeCell ref="B60:C60"/>
    <mergeCell ref="B61:C61"/>
    <mergeCell ref="B62:C62"/>
    <mergeCell ref="B48:C48"/>
    <mergeCell ref="B50:C50"/>
    <mergeCell ref="B51:C51"/>
    <mergeCell ref="B52:C52"/>
    <mergeCell ref="B53:C53"/>
    <mergeCell ref="B55:C55"/>
    <mergeCell ref="B71:K71"/>
    <mergeCell ref="B72:K72"/>
    <mergeCell ref="B81:K81"/>
    <mergeCell ref="B63:C63"/>
    <mergeCell ref="B64:C64"/>
    <mergeCell ref="D65:G65"/>
    <mergeCell ref="H65:K65"/>
    <mergeCell ref="C68:D68"/>
    <mergeCell ref="E68:G69"/>
    <mergeCell ref="H68:K69"/>
    <mergeCell ref="C69:D69"/>
  </mergeCells>
  <pageMargins left="0.7" right="0.7" top="0.75" bottom="0.75" header="0.3" footer="0.3"/>
  <pageSetup paperSize="9" scale="66" orientation="portrait" r:id="rId1"/>
  <headerFooter alignWithMargins="0">
    <oddHeader>&amp;C&amp;"-,Grassetto"&amp;11SCHEDA DI VALUTAZIONE DELLA
 PERFORMANCE - PERSONALE NON PO&amp;R&amp;"-,Normale"&amp;11Comune di ______________________</oddHeader>
    <oddFooter>&amp;LFirma compilatore:&amp;CFirma interessato:&amp;RData compilazione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4"/>
  <sheetViews>
    <sheetView view="pageBreakPreview" topLeftCell="B1" zoomScaleNormal="100" zoomScaleSheetLayoutView="100" zoomScalePageLayoutView="90" workbookViewId="0">
      <selection activeCell="B47" sqref="B47:C47"/>
    </sheetView>
  </sheetViews>
  <sheetFormatPr defaultColWidth="8.81640625" defaultRowHeight="13" x14ac:dyDescent="0.3"/>
  <cols>
    <col min="1" max="1" width="6.81640625" style="3" hidden="1" customWidth="1"/>
    <col min="2" max="2" width="48" style="3" customWidth="1"/>
    <col min="3" max="3" width="12.453125" style="3" customWidth="1"/>
    <col min="4" max="10" width="8.6328125" style="3" customWidth="1"/>
    <col min="11" max="11" width="12.453125" style="3" customWidth="1"/>
    <col min="12" max="12" width="40.453125" style="4" bestFit="1" customWidth="1"/>
    <col min="13" max="16384" width="8.81640625" style="3"/>
  </cols>
  <sheetData>
    <row r="1" spans="2:12" ht="15.5" x14ac:dyDescent="0.35">
      <c r="B1" s="1" t="s">
        <v>90</v>
      </c>
      <c r="C1" s="81" t="s">
        <v>91</v>
      </c>
      <c r="D1" s="81"/>
      <c r="E1" s="81"/>
      <c r="F1" s="81"/>
      <c r="G1" s="2"/>
      <c r="H1" s="82" t="s">
        <v>0</v>
      </c>
      <c r="I1" s="83"/>
      <c r="J1" s="83"/>
    </row>
    <row r="2" spans="2:12" ht="14" customHeight="1" x14ac:dyDescent="0.35">
      <c r="B2" s="5" t="s">
        <v>1</v>
      </c>
      <c r="C2" s="81" t="s">
        <v>92</v>
      </c>
      <c r="D2" s="81"/>
      <c r="E2" s="81"/>
      <c r="F2" s="81"/>
      <c r="G2" s="6"/>
      <c r="H2" s="84" t="s">
        <v>87</v>
      </c>
      <c r="I2" s="84"/>
      <c r="J2" s="84"/>
    </row>
    <row r="3" spans="2:12" ht="15.5" x14ac:dyDescent="0.35">
      <c r="B3" s="1" t="s">
        <v>2</v>
      </c>
      <c r="C3" s="81" t="s">
        <v>24</v>
      </c>
      <c r="D3" s="81"/>
      <c r="E3" s="81"/>
      <c r="F3" s="81"/>
      <c r="G3" s="7"/>
      <c r="H3" s="84"/>
      <c r="I3" s="84"/>
      <c r="J3" s="84"/>
    </row>
    <row r="4" spans="2:12" ht="15.5" x14ac:dyDescent="0.35">
      <c r="B4" s="5" t="s">
        <v>94</v>
      </c>
      <c r="C4" s="81" t="s">
        <v>95</v>
      </c>
      <c r="D4" s="81"/>
      <c r="E4" s="81"/>
      <c r="F4" s="81"/>
      <c r="G4" s="7"/>
      <c r="H4" s="7"/>
      <c r="I4" s="7"/>
      <c r="J4" s="8"/>
    </row>
    <row r="5" spans="2:12" ht="15.5" x14ac:dyDescent="0.35">
      <c r="B5" s="5" t="s">
        <v>93</v>
      </c>
      <c r="C5" s="75" t="s">
        <v>98</v>
      </c>
      <c r="D5" s="75"/>
      <c r="E5" s="75"/>
      <c r="F5" s="75"/>
      <c r="G5" s="7"/>
      <c r="H5" s="7"/>
      <c r="I5" s="7"/>
      <c r="J5" s="7"/>
    </row>
    <row r="6" spans="2:12" ht="15.5" x14ac:dyDescent="0.35">
      <c r="B6" s="9"/>
      <c r="C6" s="10"/>
      <c r="D6" s="10"/>
      <c r="E6" s="10"/>
      <c r="F6" s="10"/>
      <c r="G6" s="7"/>
      <c r="H6" s="7"/>
      <c r="I6" s="7"/>
      <c r="J6" s="7"/>
    </row>
    <row r="7" spans="2:12" ht="24" hidden="1" customHeight="1" x14ac:dyDescent="0.3">
      <c r="B7" s="76" t="s">
        <v>26</v>
      </c>
      <c r="C7" s="76"/>
      <c r="D7" s="76"/>
      <c r="E7" s="76"/>
      <c r="F7" s="76"/>
      <c r="G7" s="77"/>
      <c r="H7" s="77"/>
      <c r="I7" s="77" t="s">
        <v>3</v>
      </c>
      <c r="J7" s="77"/>
    </row>
    <row r="8" spans="2:12" hidden="1" x14ac:dyDescent="0.3">
      <c r="B8" s="78" t="s">
        <v>28</v>
      </c>
      <c r="C8" s="78"/>
      <c r="D8" s="78"/>
      <c r="E8" s="78"/>
      <c r="F8" s="78"/>
      <c r="G8" s="79"/>
      <c r="H8" s="79"/>
      <c r="I8" s="80"/>
      <c r="J8" s="80"/>
    </row>
    <row r="9" spans="2:12" hidden="1" x14ac:dyDescent="0.3">
      <c r="B9" s="85">
        <v>1</v>
      </c>
      <c r="C9" s="85"/>
      <c r="D9" s="85"/>
      <c r="E9" s="85"/>
      <c r="F9" s="85"/>
      <c r="G9" s="86"/>
      <c r="H9" s="86"/>
      <c r="I9" s="86"/>
      <c r="J9" s="86"/>
      <c r="K9" s="11"/>
    </row>
    <row r="10" spans="2:12" hidden="1" x14ac:dyDescent="0.3">
      <c r="B10" s="85">
        <v>2</v>
      </c>
      <c r="C10" s="85"/>
      <c r="D10" s="85"/>
      <c r="E10" s="85"/>
      <c r="F10" s="85"/>
      <c r="G10" s="86"/>
      <c r="H10" s="86"/>
      <c r="I10" s="86"/>
      <c r="J10" s="86"/>
    </row>
    <row r="11" spans="2:12" hidden="1" x14ac:dyDescent="0.3">
      <c r="B11" s="85">
        <v>3</v>
      </c>
      <c r="C11" s="85"/>
      <c r="D11" s="85"/>
      <c r="E11" s="85"/>
      <c r="F11" s="85"/>
      <c r="G11" s="86"/>
      <c r="H11" s="86"/>
      <c r="I11" s="86"/>
      <c r="J11" s="86"/>
    </row>
    <row r="12" spans="2:12" hidden="1" x14ac:dyDescent="0.3">
      <c r="B12" s="85"/>
      <c r="C12" s="85"/>
      <c r="D12" s="85"/>
      <c r="E12" s="85"/>
      <c r="F12" s="85"/>
      <c r="G12" s="86"/>
      <c r="H12" s="86"/>
      <c r="I12" s="86"/>
      <c r="J12" s="86"/>
    </row>
    <row r="13" spans="2:12" hidden="1" x14ac:dyDescent="0.3">
      <c r="B13" s="85"/>
      <c r="C13" s="85"/>
      <c r="D13" s="85"/>
      <c r="E13" s="85"/>
      <c r="F13" s="85"/>
      <c r="G13" s="86"/>
      <c r="H13" s="86"/>
      <c r="I13" s="86"/>
      <c r="J13" s="86"/>
    </row>
    <row r="14" spans="2:12" hidden="1" x14ac:dyDescent="0.3">
      <c r="B14" s="85"/>
      <c r="C14" s="85"/>
      <c r="D14" s="85"/>
      <c r="E14" s="85"/>
      <c r="F14" s="85"/>
      <c r="G14" s="86"/>
      <c r="H14" s="86"/>
      <c r="I14" s="86"/>
      <c r="J14" s="86"/>
    </row>
    <row r="15" spans="2:12" s="12" customFormat="1" hidden="1" x14ac:dyDescent="0.3">
      <c r="B15" s="78" t="s">
        <v>31</v>
      </c>
      <c r="C15" s="78"/>
      <c r="D15" s="78"/>
      <c r="E15" s="78"/>
      <c r="F15" s="78"/>
      <c r="G15" s="79"/>
      <c r="H15" s="79"/>
      <c r="I15" s="80"/>
      <c r="J15" s="80"/>
      <c r="L15" s="4"/>
    </row>
    <row r="16" spans="2:12" hidden="1" x14ac:dyDescent="0.3">
      <c r="B16" s="85">
        <v>1</v>
      </c>
      <c r="C16" s="85"/>
      <c r="D16" s="85"/>
      <c r="E16" s="85"/>
      <c r="F16" s="85"/>
      <c r="G16" s="86"/>
      <c r="H16" s="86"/>
      <c r="I16" s="86"/>
      <c r="J16" s="86"/>
    </row>
    <row r="17" spans="1:11" hidden="1" x14ac:dyDescent="0.3">
      <c r="B17" s="85">
        <v>2</v>
      </c>
      <c r="C17" s="85"/>
      <c r="D17" s="85"/>
      <c r="E17" s="85"/>
      <c r="F17" s="85"/>
      <c r="G17" s="86"/>
      <c r="H17" s="86"/>
      <c r="I17" s="86"/>
      <c r="J17" s="86"/>
    </row>
    <row r="18" spans="1:11" hidden="1" x14ac:dyDescent="0.3">
      <c r="B18" s="85">
        <v>3</v>
      </c>
      <c r="C18" s="85"/>
      <c r="D18" s="85"/>
      <c r="E18" s="85"/>
      <c r="F18" s="85"/>
      <c r="G18" s="86"/>
      <c r="H18" s="86"/>
      <c r="I18" s="86"/>
      <c r="J18" s="86"/>
    </row>
    <row r="19" spans="1:11" hidden="1" x14ac:dyDescent="0.3">
      <c r="B19" s="85"/>
      <c r="C19" s="85"/>
      <c r="D19" s="85"/>
      <c r="E19" s="85"/>
      <c r="F19" s="85"/>
      <c r="G19" s="86"/>
      <c r="H19" s="86"/>
      <c r="I19" s="86"/>
      <c r="J19" s="86"/>
    </row>
    <row r="20" spans="1:11" hidden="1" x14ac:dyDescent="0.3">
      <c r="B20" s="85"/>
      <c r="C20" s="85"/>
      <c r="D20" s="85"/>
      <c r="E20" s="85"/>
      <c r="F20" s="85"/>
      <c r="G20" s="86"/>
      <c r="H20" s="86"/>
      <c r="I20" s="86"/>
      <c r="J20" s="86"/>
    </row>
    <row r="21" spans="1:11" hidden="1" x14ac:dyDescent="0.3">
      <c r="B21" s="85"/>
      <c r="C21" s="85"/>
      <c r="D21" s="85"/>
      <c r="E21" s="85"/>
      <c r="F21" s="85"/>
      <c r="G21" s="86"/>
      <c r="H21" s="86"/>
      <c r="I21" s="86"/>
      <c r="J21" s="86"/>
    </row>
    <row r="22" spans="1:11" ht="12.5" hidden="1" customHeight="1" x14ac:dyDescent="0.3">
      <c r="A22" s="13"/>
      <c r="B22" s="78" t="s">
        <v>29</v>
      </c>
      <c r="C22" s="78"/>
      <c r="D22" s="87" t="s">
        <v>4</v>
      </c>
      <c r="E22" s="87"/>
      <c r="F22" s="87"/>
      <c r="G22" s="79" t="s">
        <v>30</v>
      </c>
      <c r="H22" s="79"/>
      <c r="I22" s="80" t="s">
        <v>3</v>
      </c>
      <c r="J22" s="80"/>
    </row>
    <row r="23" spans="1:11" hidden="1" x14ac:dyDescent="0.3">
      <c r="A23" s="13"/>
      <c r="B23" s="85">
        <v>1</v>
      </c>
      <c r="C23" s="85"/>
      <c r="D23" s="85"/>
      <c r="E23" s="85"/>
      <c r="F23" s="85"/>
      <c r="G23" s="86"/>
      <c r="H23" s="86"/>
      <c r="I23" s="86"/>
      <c r="J23" s="86"/>
    </row>
    <row r="24" spans="1:11" hidden="1" x14ac:dyDescent="0.3">
      <c r="A24" s="13"/>
      <c r="B24" s="85">
        <v>2</v>
      </c>
      <c r="C24" s="85"/>
      <c r="D24" s="85"/>
      <c r="E24" s="85"/>
      <c r="F24" s="85"/>
      <c r="G24" s="86"/>
      <c r="H24" s="86"/>
      <c r="I24" s="86"/>
      <c r="J24" s="86"/>
    </row>
    <row r="25" spans="1:11" hidden="1" x14ac:dyDescent="0.3">
      <c r="A25" s="13"/>
      <c r="B25" s="85">
        <v>3</v>
      </c>
      <c r="C25" s="85"/>
      <c r="D25" s="85"/>
      <c r="E25" s="85"/>
      <c r="F25" s="85"/>
      <c r="G25" s="86"/>
      <c r="H25" s="86"/>
      <c r="I25" s="86"/>
      <c r="J25" s="86"/>
    </row>
    <row r="26" spans="1:11" hidden="1" x14ac:dyDescent="0.3">
      <c r="A26" s="13"/>
      <c r="B26" s="88"/>
      <c r="C26" s="88"/>
      <c r="D26" s="88"/>
      <c r="E26" s="88"/>
      <c r="F26" s="88"/>
      <c r="G26" s="86"/>
      <c r="H26" s="86"/>
      <c r="I26" s="86"/>
      <c r="J26" s="86"/>
    </row>
    <row r="27" spans="1:11" hidden="1" x14ac:dyDescent="0.3">
      <c r="A27" s="13"/>
      <c r="B27" s="88"/>
      <c r="C27" s="88"/>
      <c r="D27" s="88"/>
      <c r="E27" s="88"/>
      <c r="F27" s="88"/>
      <c r="G27" s="86"/>
      <c r="H27" s="86"/>
      <c r="I27" s="86"/>
      <c r="J27" s="86"/>
    </row>
    <row r="28" spans="1:11" ht="5.15" hidden="1" customHeight="1" x14ac:dyDescent="0.3">
      <c r="A28" s="13"/>
      <c r="B28" s="89"/>
      <c r="C28" s="90"/>
      <c r="D28" s="91"/>
      <c r="E28" s="91"/>
      <c r="F28" s="91"/>
      <c r="G28" s="92"/>
      <c r="H28" s="92"/>
      <c r="I28" s="93"/>
      <c r="J28" s="93"/>
    </row>
    <row r="29" spans="1:11" ht="35" customHeight="1" x14ac:dyDescent="0.3">
      <c r="A29" s="14"/>
      <c r="B29" s="15" t="s">
        <v>35</v>
      </c>
      <c r="C29" s="16" t="s">
        <v>38</v>
      </c>
      <c r="D29" s="99" t="s">
        <v>19</v>
      </c>
      <c r="E29" s="99"/>
      <c r="F29" s="99"/>
      <c r="G29" s="99"/>
      <c r="H29" s="100">
        <v>0.55000000000000004</v>
      </c>
      <c r="I29" s="101"/>
      <c r="J29" s="101"/>
    </row>
    <row r="30" spans="1:11" ht="35" x14ac:dyDescent="0.3">
      <c r="A30" s="14"/>
      <c r="B30" s="102" t="s">
        <v>85</v>
      </c>
      <c r="C30" s="103"/>
      <c r="D30" s="17" t="s">
        <v>78</v>
      </c>
      <c r="E30" s="17" t="s">
        <v>79</v>
      </c>
      <c r="F30" s="17" t="s">
        <v>80</v>
      </c>
      <c r="G30" s="17" t="s">
        <v>81</v>
      </c>
      <c r="H30" s="17" t="s">
        <v>82</v>
      </c>
      <c r="I30" s="17" t="s">
        <v>83</v>
      </c>
      <c r="J30" s="17" t="s">
        <v>84</v>
      </c>
    </row>
    <row r="31" spans="1:11" x14ac:dyDescent="0.3">
      <c r="A31" s="14"/>
      <c r="B31" s="31" t="s">
        <v>28</v>
      </c>
      <c r="C31" s="19">
        <v>5</v>
      </c>
      <c r="D31" s="20">
        <v>1</v>
      </c>
      <c r="E31" s="20">
        <v>2</v>
      </c>
      <c r="F31" s="20">
        <v>3</v>
      </c>
      <c r="G31" s="21">
        <v>4</v>
      </c>
      <c r="H31" s="22">
        <v>5</v>
      </c>
      <c r="I31" s="22">
        <v>6</v>
      </c>
      <c r="J31" s="22">
        <v>7</v>
      </c>
      <c r="K31" s="23">
        <f>SUM(D33:J33)</f>
        <v>0</v>
      </c>
    </row>
    <row r="32" spans="1:11" ht="30" customHeight="1" x14ac:dyDescent="0.3">
      <c r="A32" s="14"/>
      <c r="B32" s="104" t="s">
        <v>86</v>
      </c>
      <c r="C32" s="104"/>
      <c r="D32" s="24"/>
      <c r="E32" s="24"/>
      <c r="F32" s="24"/>
      <c r="G32" s="25"/>
      <c r="H32" s="26" t="s">
        <v>18</v>
      </c>
      <c r="I32" s="26"/>
      <c r="J32" s="26"/>
      <c r="K32" s="27"/>
    </row>
    <row r="33" spans="1:12" ht="18" hidden="1" customHeight="1" thickBot="1" x14ac:dyDescent="0.35">
      <c r="A33" s="14"/>
      <c r="B33" s="105"/>
      <c r="C33" s="105"/>
      <c r="D33" s="28" t="str">
        <f>((IF(D32="X",D31,"0")))</f>
        <v>0</v>
      </c>
      <c r="E33" s="28" t="str">
        <f>((IF(E32="X",E31,"0")))</f>
        <v>0</v>
      </c>
      <c r="F33" s="28" t="str">
        <f>((IF(F32="X",F31,"0")))</f>
        <v>0</v>
      </c>
      <c r="G33" s="29" t="str">
        <f>((IF(G32="X",G31,"0")))</f>
        <v>0</v>
      </c>
      <c r="H33" s="30" t="str">
        <f>(IF(H32="X",H31,"0"))</f>
        <v>0</v>
      </c>
      <c r="I33" s="30" t="str">
        <f>(IF(I32="X",I31,"0"))</f>
        <v>0</v>
      </c>
      <c r="J33" s="30" t="str">
        <f>(IF(J32="X",J31,"0"))</f>
        <v>0</v>
      </c>
      <c r="K33" s="27"/>
    </row>
    <row r="34" spans="1:12" x14ac:dyDescent="0.3">
      <c r="A34" s="14"/>
      <c r="B34" s="31" t="s">
        <v>31</v>
      </c>
      <c r="C34" s="19">
        <v>5</v>
      </c>
      <c r="D34" s="20">
        <v>1</v>
      </c>
      <c r="E34" s="20">
        <v>2</v>
      </c>
      <c r="F34" s="20">
        <v>3</v>
      </c>
      <c r="G34" s="21">
        <v>4</v>
      </c>
      <c r="H34" s="22">
        <v>5</v>
      </c>
      <c r="I34" s="22">
        <v>6</v>
      </c>
      <c r="J34" s="22">
        <v>7</v>
      </c>
      <c r="K34" s="23">
        <f>SUM(D36:J36)</f>
        <v>0</v>
      </c>
    </row>
    <row r="35" spans="1:12" s="4" customFormat="1" ht="30" customHeight="1" x14ac:dyDescent="0.3">
      <c r="A35" s="14"/>
      <c r="B35" s="104" t="s">
        <v>86</v>
      </c>
      <c r="C35" s="104"/>
      <c r="D35" s="24"/>
      <c r="E35" s="24"/>
      <c r="F35" s="24"/>
      <c r="G35" s="25"/>
      <c r="H35" s="26"/>
      <c r="I35" s="26"/>
      <c r="J35" s="26"/>
      <c r="K35" s="27"/>
    </row>
    <row r="36" spans="1:12" s="4" customFormat="1" ht="18" hidden="1" customHeight="1" thickBot="1" x14ac:dyDescent="0.35">
      <c r="A36" s="14"/>
      <c r="B36" s="105"/>
      <c r="C36" s="105"/>
      <c r="D36" s="28" t="str">
        <f>((IF(D35="X",D34,"0")))</f>
        <v>0</v>
      </c>
      <c r="E36" s="28" t="str">
        <f t="shared" ref="E36" si="0">((IF(E35="X",E34,"0")))</f>
        <v>0</v>
      </c>
      <c r="F36" s="28" t="str">
        <f>((IF(F35="X",F34,"0")))</f>
        <v>0</v>
      </c>
      <c r="G36" s="29" t="str">
        <f>((IF(G35="X",G34,"0")))</f>
        <v>0</v>
      </c>
      <c r="H36" s="30" t="str">
        <f>((IF(H35="X",H34,"0")))</f>
        <v>0</v>
      </c>
      <c r="I36" s="30" t="str">
        <f>((IF(I35="X",I34,"0")))</f>
        <v>0</v>
      </c>
      <c r="J36" s="30" t="str">
        <f>((IF(J35="X",J34,"0")))</f>
        <v>0</v>
      </c>
      <c r="K36" s="27"/>
    </row>
    <row r="37" spans="1:12" s="4" customFormat="1" x14ac:dyDescent="0.3">
      <c r="A37" s="14"/>
      <c r="B37" s="31" t="s">
        <v>29</v>
      </c>
      <c r="C37" s="19">
        <v>45</v>
      </c>
      <c r="D37" s="20">
        <v>1</v>
      </c>
      <c r="E37" s="20">
        <v>2</v>
      </c>
      <c r="F37" s="20">
        <v>3</v>
      </c>
      <c r="G37" s="21">
        <v>4</v>
      </c>
      <c r="H37" s="22">
        <v>5</v>
      </c>
      <c r="I37" s="22">
        <v>6</v>
      </c>
      <c r="J37" s="22">
        <v>7</v>
      </c>
      <c r="K37" s="23">
        <f>SUM(D39:J39)</f>
        <v>0</v>
      </c>
    </row>
    <row r="38" spans="1:12" s="4" customFormat="1" ht="30" customHeight="1" x14ac:dyDescent="0.3">
      <c r="A38" s="14"/>
      <c r="B38" s="104" t="s">
        <v>86</v>
      </c>
      <c r="C38" s="104"/>
      <c r="D38" s="24"/>
      <c r="E38" s="24"/>
      <c r="F38" s="24"/>
      <c r="G38" s="25"/>
      <c r="H38" s="26"/>
      <c r="I38" s="26"/>
      <c r="J38" s="26"/>
      <c r="K38" s="27"/>
    </row>
    <row r="39" spans="1:12" s="4" customFormat="1" ht="12" hidden="1" customHeight="1" thickBot="1" x14ac:dyDescent="0.35">
      <c r="A39" s="14"/>
      <c r="B39" s="105"/>
      <c r="C39" s="105"/>
      <c r="D39" s="28" t="str">
        <f>((IF(D38="X",D37,"0")))</f>
        <v>0</v>
      </c>
      <c r="E39" s="28" t="str">
        <f t="shared" ref="E39:F39" si="1">((IF(E38="X",E37,"0")))</f>
        <v>0</v>
      </c>
      <c r="F39" s="28" t="str">
        <f t="shared" si="1"/>
        <v>0</v>
      </c>
      <c r="G39" s="29" t="str">
        <f>((IF(G38="X",G37,"0")))</f>
        <v>0</v>
      </c>
      <c r="H39" s="30" t="str">
        <f>((IF(H38="X",H37,"0")))</f>
        <v>0</v>
      </c>
      <c r="I39" s="30" t="str">
        <f t="shared" ref="I39:J39" si="2">((IF(I38="X",I37,"0")))</f>
        <v>0</v>
      </c>
      <c r="J39" s="30" t="str">
        <f t="shared" si="2"/>
        <v>0</v>
      </c>
      <c r="K39" s="27"/>
    </row>
    <row r="40" spans="1:12" ht="35" customHeight="1" x14ac:dyDescent="0.3">
      <c r="B40" s="32" t="s">
        <v>36</v>
      </c>
      <c r="C40" s="33">
        <f>C37+C34+C31</f>
        <v>55</v>
      </c>
      <c r="D40" s="94">
        <f>(K31*C31)+(K34*C34)+(K37*C37)</f>
        <v>0</v>
      </c>
      <c r="E40" s="94"/>
      <c r="F40" s="94"/>
      <c r="G40" s="94"/>
      <c r="H40" s="95">
        <f>D40/(C40*7)</f>
        <v>0</v>
      </c>
      <c r="I40" s="95"/>
      <c r="J40" s="95"/>
      <c r="K40" s="95"/>
      <c r="L40" s="3"/>
    </row>
    <row r="41" spans="1:12" x14ac:dyDescent="0.3">
      <c r="B41" s="34"/>
      <c r="C41" s="35"/>
      <c r="D41" s="35"/>
      <c r="E41" s="35"/>
      <c r="F41" s="35"/>
      <c r="G41" s="35"/>
      <c r="H41" s="35"/>
      <c r="I41" s="35"/>
      <c r="J41" s="35"/>
      <c r="L41" s="3"/>
    </row>
    <row r="42" spans="1:12" s="4" customFormat="1" ht="35" customHeight="1" x14ac:dyDescent="0.3">
      <c r="A42" s="36"/>
      <c r="B42" s="37" t="s">
        <v>20</v>
      </c>
      <c r="C42" s="38" t="s">
        <v>39</v>
      </c>
      <c r="D42" s="96" t="s">
        <v>19</v>
      </c>
      <c r="E42" s="96"/>
      <c r="F42" s="96"/>
      <c r="G42" s="96"/>
      <c r="H42" s="97">
        <v>0.45</v>
      </c>
      <c r="I42" s="98"/>
      <c r="J42" s="98"/>
      <c r="K42" s="3"/>
    </row>
    <row r="43" spans="1:12" ht="35" x14ac:dyDescent="0.3">
      <c r="A43" s="14"/>
      <c r="B43" s="102" t="s">
        <v>85</v>
      </c>
      <c r="C43" s="103"/>
      <c r="D43" s="17" t="s">
        <v>78</v>
      </c>
      <c r="E43" s="17" t="s">
        <v>79</v>
      </c>
      <c r="F43" s="17" t="s">
        <v>80</v>
      </c>
      <c r="G43" s="17" t="s">
        <v>81</v>
      </c>
      <c r="H43" s="17" t="s">
        <v>82</v>
      </c>
      <c r="I43" s="17" t="s">
        <v>83</v>
      </c>
      <c r="J43" s="17" t="s">
        <v>84</v>
      </c>
    </row>
    <row r="44" spans="1:12" s="4" customFormat="1" x14ac:dyDescent="0.3">
      <c r="A44" s="14"/>
      <c r="B44" s="39" t="s">
        <v>32</v>
      </c>
      <c r="C44" s="40">
        <v>15</v>
      </c>
      <c r="D44" s="41">
        <v>1</v>
      </c>
      <c r="E44" s="41">
        <v>2</v>
      </c>
      <c r="F44" s="41">
        <v>3</v>
      </c>
      <c r="G44" s="42">
        <v>4</v>
      </c>
      <c r="H44" s="43">
        <v>5</v>
      </c>
      <c r="I44" s="43">
        <v>6</v>
      </c>
      <c r="J44" s="43">
        <v>7</v>
      </c>
      <c r="K44" s="44">
        <f>SUM(D48:J48)/3</f>
        <v>0</v>
      </c>
    </row>
    <row r="45" spans="1:12" s="4" customFormat="1" ht="30" customHeight="1" x14ac:dyDescent="0.3">
      <c r="A45" s="14"/>
      <c r="B45" s="104" t="s">
        <v>59</v>
      </c>
      <c r="C45" s="104"/>
      <c r="D45" s="24"/>
      <c r="E45" s="24"/>
      <c r="F45" s="24"/>
      <c r="G45" s="25"/>
      <c r="H45" s="26"/>
      <c r="I45" s="26"/>
      <c r="J45" s="26"/>
      <c r="K45" s="3"/>
    </row>
    <row r="46" spans="1:12" s="4" customFormat="1" ht="30" customHeight="1" x14ac:dyDescent="0.3">
      <c r="A46" s="14"/>
      <c r="B46" s="104" t="s">
        <v>60</v>
      </c>
      <c r="C46" s="104"/>
      <c r="D46" s="24"/>
      <c r="E46" s="24"/>
      <c r="F46" s="24"/>
      <c r="G46" s="25"/>
      <c r="H46" s="26"/>
      <c r="I46" s="26"/>
      <c r="J46" s="26"/>
      <c r="K46" s="3"/>
    </row>
    <row r="47" spans="1:12" s="4" customFormat="1" ht="30" customHeight="1" x14ac:dyDescent="0.3">
      <c r="A47" s="14"/>
      <c r="B47" s="104" t="s">
        <v>62</v>
      </c>
      <c r="C47" s="104"/>
      <c r="D47" s="24"/>
      <c r="E47" s="24"/>
      <c r="F47" s="24"/>
      <c r="G47" s="25"/>
      <c r="H47" s="26"/>
      <c r="I47" s="26"/>
      <c r="J47" s="26"/>
      <c r="K47" s="3"/>
    </row>
    <row r="48" spans="1:12" s="4" customFormat="1" ht="13" hidden="1" customHeight="1" thickBot="1" x14ac:dyDescent="0.35">
      <c r="A48" s="14"/>
      <c r="B48" s="106"/>
      <c r="C48" s="106"/>
      <c r="D48" s="45">
        <f>((IF(D45="X",D44,"0")+(IF(D46="X",D44,"0")+IF(D47="X",D44,"0"))))</f>
        <v>0</v>
      </c>
      <c r="E48" s="45">
        <f t="shared" ref="E48:J48" si="3">((IF(E45="X",E44,"0")+(IF(E46="X",E44,"0")+IF(E47="X",E44,"0"))))</f>
        <v>0</v>
      </c>
      <c r="F48" s="45">
        <f t="shared" si="3"/>
        <v>0</v>
      </c>
      <c r="G48" s="46">
        <f t="shared" si="3"/>
        <v>0</v>
      </c>
      <c r="H48" s="47">
        <f t="shared" si="3"/>
        <v>0</v>
      </c>
      <c r="I48" s="47">
        <f t="shared" si="3"/>
        <v>0</v>
      </c>
      <c r="J48" s="47">
        <f t="shared" si="3"/>
        <v>0</v>
      </c>
      <c r="K48" s="3"/>
    </row>
    <row r="49" spans="1:11" s="4" customFormat="1" x14ac:dyDescent="0.3">
      <c r="A49" s="14"/>
      <c r="B49" s="39" t="s">
        <v>37</v>
      </c>
      <c r="C49" s="40">
        <v>15</v>
      </c>
      <c r="D49" s="41">
        <v>1</v>
      </c>
      <c r="E49" s="41">
        <v>2</v>
      </c>
      <c r="F49" s="41">
        <v>3</v>
      </c>
      <c r="G49" s="42">
        <v>4</v>
      </c>
      <c r="H49" s="43">
        <v>5</v>
      </c>
      <c r="I49" s="43">
        <v>6</v>
      </c>
      <c r="J49" s="43">
        <v>7</v>
      </c>
      <c r="K49" s="44">
        <f>SUM(D53:J53)/3</f>
        <v>0</v>
      </c>
    </row>
    <row r="50" spans="1:11" s="4" customFormat="1" ht="30" customHeight="1" x14ac:dyDescent="0.3">
      <c r="A50" s="14"/>
      <c r="B50" s="104" t="s">
        <v>55</v>
      </c>
      <c r="C50" s="104"/>
      <c r="D50" s="24"/>
      <c r="E50" s="24"/>
      <c r="F50" s="24"/>
      <c r="G50" s="25"/>
      <c r="H50" s="26"/>
      <c r="I50" s="26"/>
      <c r="J50" s="26"/>
      <c r="K50" s="3"/>
    </row>
    <row r="51" spans="1:11" s="4" customFormat="1" ht="30" customHeight="1" x14ac:dyDescent="0.3">
      <c r="A51" s="14"/>
      <c r="B51" s="107" t="s">
        <v>63</v>
      </c>
      <c r="C51" s="107"/>
      <c r="D51" s="24"/>
      <c r="E51" s="24"/>
      <c r="F51" s="24"/>
      <c r="G51" s="25"/>
      <c r="H51" s="26"/>
      <c r="I51" s="26"/>
      <c r="J51" s="26"/>
      <c r="K51" s="3"/>
    </row>
    <row r="52" spans="1:11" s="4" customFormat="1" ht="30" customHeight="1" x14ac:dyDescent="0.3">
      <c r="A52" s="14"/>
      <c r="B52" s="104" t="s">
        <v>64</v>
      </c>
      <c r="C52" s="104"/>
      <c r="D52" s="24"/>
      <c r="E52" s="24"/>
      <c r="F52" s="24"/>
      <c r="G52" s="25"/>
      <c r="H52" s="26"/>
      <c r="I52" s="26"/>
      <c r="J52" s="26"/>
      <c r="K52" s="3"/>
    </row>
    <row r="53" spans="1:11" s="4" customFormat="1" ht="13" hidden="1" customHeight="1" thickBot="1" x14ac:dyDescent="0.35">
      <c r="A53" s="14"/>
      <c r="B53" s="106"/>
      <c r="C53" s="106"/>
      <c r="D53" s="45">
        <f>((IF(D50="X",D49,"0")+(IF(D51="X",D49,"0")+IF(D52="X",D49,"0"))))</f>
        <v>0</v>
      </c>
      <c r="E53" s="45">
        <f t="shared" ref="E53:J53" si="4">((IF(E50="X",E49,"0")+(IF(E51="X",E49,"0")+IF(E52="X",E49,"0"))))</f>
        <v>0</v>
      </c>
      <c r="F53" s="45">
        <f t="shared" si="4"/>
        <v>0</v>
      </c>
      <c r="G53" s="46">
        <f t="shared" si="4"/>
        <v>0</v>
      </c>
      <c r="H53" s="47">
        <f t="shared" si="4"/>
        <v>0</v>
      </c>
      <c r="I53" s="47">
        <f t="shared" si="4"/>
        <v>0</v>
      </c>
      <c r="J53" s="47">
        <f t="shared" si="4"/>
        <v>0</v>
      </c>
      <c r="K53" s="3"/>
    </row>
    <row r="54" spans="1:11" s="4" customFormat="1" x14ac:dyDescent="0.3">
      <c r="A54" s="14"/>
      <c r="B54" s="39" t="s">
        <v>22</v>
      </c>
      <c r="C54" s="40">
        <v>10</v>
      </c>
      <c r="D54" s="41">
        <v>1</v>
      </c>
      <c r="E54" s="41">
        <v>2</v>
      </c>
      <c r="F54" s="41">
        <v>3</v>
      </c>
      <c r="G54" s="42">
        <v>4</v>
      </c>
      <c r="H54" s="43">
        <v>5</v>
      </c>
      <c r="I54" s="43">
        <v>6</v>
      </c>
      <c r="J54" s="43">
        <v>7</v>
      </c>
      <c r="K54" s="44">
        <f>SUM(D58:J58)/3</f>
        <v>0</v>
      </c>
    </row>
    <row r="55" spans="1:11" s="4" customFormat="1" ht="30" customHeight="1" x14ac:dyDescent="0.3">
      <c r="A55" s="14"/>
      <c r="B55" s="104" t="s">
        <v>67</v>
      </c>
      <c r="C55" s="104"/>
      <c r="D55" s="24"/>
      <c r="E55" s="24"/>
      <c r="F55" s="24"/>
      <c r="G55" s="25"/>
      <c r="H55" s="26"/>
      <c r="I55" s="26"/>
      <c r="J55" s="26"/>
      <c r="K55" s="3"/>
    </row>
    <row r="56" spans="1:11" s="4" customFormat="1" ht="30" customHeight="1" x14ac:dyDescent="0.3">
      <c r="A56" s="14"/>
      <c r="B56" s="104" t="s">
        <v>69</v>
      </c>
      <c r="C56" s="104"/>
      <c r="D56" s="24"/>
      <c r="E56" s="24"/>
      <c r="F56" s="24"/>
      <c r="G56" s="25"/>
      <c r="H56" s="26"/>
      <c r="I56" s="26"/>
      <c r="J56" s="26"/>
      <c r="K56" s="3"/>
    </row>
    <row r="57" spans="1:11" s="4" customFormat="1" ht="30" customHeight="1" x14ac:dyDescent="0.3">
      <c r="A57" s="14"/>
      <c r="B57" s="104" t="s">
        <v>57</v>
      </c>
      <c r="C57" s="104"/>
      <c r="D57" s="24"/>
      <c r="E57" s="24"/>
      <c r="F57" s="24"/>
      <c r="G57" s="25"/>
      <c r="H57" s="26"/>
      <c r="I57" s="26"/>
      <c r="J57" s="26"/>
      <c r="K57" s="3"/>
    </row>
    <row r="58" spans="1:11" s="4" customFormat="1" ht="12" hidden="1" customHeight="1" thickBot="1" x14ac:dyDescent="0.35">
      <c r="A58" s="14"/>
      <c r="B58" s="106"/>
      <c r="C58" s="106"/>
      <c r="D58" s="45">
        <f t="shared" ref="D58:J58" si="5">((IF(D55="X",D54,"0")+IF(D56="X",D54,"0")+(IF(D57="X",D54,"0"))))</f>
        <v>0</v>
      </c>
      <c r="E58" s="45">
        <f t="shared" si="5"/>
        <v>0</v>
      </c>
      <c r="F58" s="45">
        <f t="shared" si="5"/>
        <v>0</v>
      </c>
      <c r="G58" s="46">
        <f t="shared" si="5"/>
        <v>0</v>
      </c>
      <c r="H58" s="47">
        <f t="shared" si="5"/>
        <v>0</v>
      </c>
      <c r="I58" s="47">
        <f t="shared" si="5"/>
        <v>0</v>
      </c>
      <c r="J58" s="47">
        <f t="shared" si="5"/>
        <v>0</v>
      </c>
      <c r="K58" s="3"/>
    </row>
    <row r="59" spans="1:11" s="4" customFormat="1" x14ac:dyDescent="0.3">
      <c r="A59" s="14"/>
      <c r="B59" s="39" t="s">
        <v>33</v>
      </c>
      <c r="C59" s="40">
        <v>5</v>
      </c>
      <c r="D59" s="41">
        <v>1</v>
      </c>
      <c r="E59" s="41">
        <v>2</v>
      </c>
      <c r="F59" s="41">
        <v>3</v>
      </c>
      <c r="G59" s="42">
        <v>4</v>
      </c>
      <c r="H59" s="43">
        <v>5</v>
      </c>
      <c r="I59" s="43">
        <v>6</v>
      </c>
      <c r="J59" s="43">
        <v>7</v>
      </c>
      <c r="K59" s="44">
        <f>SUM(D64:J64)/4</f>
        <v>0</v>
      </c>
    </row>
    <row r="60" spans="1:11" s="4" customFormat="1" ht="30" customHeight="1" x14ac:dyDescent="0.3">
      <c r="A60" s="14"/>
      <c r="B60" s="107" t="s">
        <v>48</v>
      </c>
      <c r="C60" s="107"/>
      <c r="D60" s="24"/>
      <c r="E60" s="24"/>
      <c r="F60" s="24"/>
      <c r="G60" s="25"/>
      <c r="H60" s="26"/>
      <c r="I60" s="26"/>
      <c r="J60" s="26"/>
      <c r="K60" s="3"/>
    </row>
    <row r="61" spans="1:11" s="4" customFormat="1" ht="30" customHeight="1" x14ac:dyDescent="0.3">
      <c r="A61" s="14"/>
      <c r="B61" s="107" t="s">
        <v>65</v>
      </c>
      <c r="C61" s="107"/>
      <c r="D61" s="24"/>
      <c r="E61" s="24"/>
      <c r="F61" s="24"/>
      <c r="G61" s="25"/>
      <c r="H61" s="26"/>
      <c r="I61" s="26"/>
      <c r="J61" s="26"/>
      <c r="K61" s="3"/>
    </row>
    <row r="62" spans="1:11" s="4" customFormat="1" ht="30" customHeight="1" x14ac:dyDescent="0.3">
      <c r="A62" s="14"/>
      <c r="B62" s="107" t="s">
        <v>66</v>
      </c>
      <c r="C62" s="107"/>
      <c r="D62" s="24"/>
      <c r="E62" s="24"/>
      <c r="F62" s="24"/>
      <c r="G62" s="25"/>
      <c r="H62" s="26"/>
      <c r="I62" s="26"/>
      <c r="J62" s="26"/>
      <c r="K62" s="3"/>
    </row>
    <row r="63" spans="1:11" s="4" customFormat="1" ht="30" customHeight="1" x14ac:dyDescent="0.3">
      <c r="A63" s="14"/>
      <c r="B63" s="107" t="s">
        <v>46</v>
      </c>
      <c r="C63" s="107"/>
      <c r="D63" s="24"/>
      <c r="E63" s="24"/>
      <c r="F63" s="24"/>
      <c r="G63" s="25"/>
      <c r="H63" s="26"/>
      <c r="I63" s="26"/>
      <c r="J63" s="26"/>
      <c r="K63" s="3"/>
    </row>
    <row r="64" spans="1:11" s="4" customFormat="1" ht="12" hidden="1" customHeight="1" thickBot="1" x14ac:dyDescent="0.35">
      <c r="A64" s="14"/>
      <c r="B64" s="106"/>
      <c r="C64" s="106"/>
      <c r="D64" s="45">
        <f>((IF(D60="X",D59,"0")+IF(D61="X",D59,"0")+(IF(D62="X",D59,"0")+(IF(D63="X",D59,"0")))))</f>
        <v>0</v>
      </c>
      <c r="E64" s="45">
        <f t="shared" ref="E64" si="6">((IF(E60="X",E59,"0")+IF(E61="X",E59,"0")+(IF(E62="X",E59,"0")+(IF(E63="X",E59,"0")))))</f>
        <v>0</v>
      </c>
      <c r="F64" s="45">
        <f>((IF(F60="X",F59,"0")+IF(F61="X",F59,"0")+(IF(F62="X",F59,"0")+(IF(F63="X",F59,"0")))))</f>
        <v>0</v>
      </c>
      <c r="G64" s="46">
        <f>((IF(G60="X",G59,"0")+IF(G61="X",G59,"0")+(IF(G62="X",G59,"0")+(IF(G63="X",G59,"0")))))</f>
        <v>0</v>
      </c>
      <c r="H64" s="47">
        <f>((IF(H60="X",H59,"0")+IF(H61="X",H59,"0")+(IF(H62="X",H59,"0")+(IF(H63="X",H59,"0")))))</f>
        <v>0</v>
      </c>
      <c r="I64" s="47">
        <f t="shared" ref="I64" si="7">((IF(I60="X",I59,"0")+IF(I61="X",I59,"0")+(IF(I62="X",I59,"0")+(IF(I63="X",I59,"0")))))</f>
        <v>0</v>
      </c>
      <c r="J64" s="47">
        <f>((IF(J60="X",J59,"0")+IF(J61="X",J59,"0")+(IF(J62="X",J59,"0")+(IF(J63="X",J59,"0")))))</f>
        <v>0</v>
      </c>
      <c r="K64" s="3"/>
    </row>
    <row r="65" spans="1:12" ht="35" customHeight="1" x14ac:dyDescent="0.3">
      <c r="B65" s="37" t="s">
        <v>21</v>
      </c>
      <c r="C65" s="48">
        <f>C44+C49+C54+C59</f>
        <v>45</v>
      </c>
      <c r="D65" s="94">
        <f>K44*C44+K49*C49+K54*C54+K59*C59</f>
        <v>0</v>
      </c>
      <c r="E65" s="94"/>
      <c r="F65" s="94"/>
      <c r="G65" s="94"/>
      <c r="H65" s="117">
        <f>D65/(C65*7)</f>
        <v>0</v>
      </c>
      <c r="I65" s="117"/>
      <c r="J65" s="117"/>
      <c r="K65" s="117"/>
      <c r="L65" s="3"/>
    </row>
    <row r="66" spans="1:12" s="4" customFormat="1" ht="13.5" customHeight="1" x14ac:dyDescent="0.3">
      <c r="A66" s="36"/>
      <c r="B66" s="35"/>
      <c r="C66" s="35"/>
      <c r="D66" s="35"/>
      <c r="E66" s="35"/>
      <c r="F66" s="35"/>
      <c r="G66" s="35"/>
      <c r="H66" s="35"/>
      <c r="I66" s="35"/>
      <c r="J66" s="35"/>
      <c r="K66" s="3"/>
    </row>
    <row r="67" spans="1:12" ht="39" hidden="1" customHeight="1" thickBot="1" x14ac:dyDescent="0.35">
      <c r="C67" s="49"/>
      <c r="D67" s="50"/>
      <c r="E67" s="51"/>
      <c r="F67" s="52"/>
      <c r="G67" s="53"/>
      <c r="H67" s="53"/>
      <c r="I67" s="53"/>
      <c r="J67" s="54"/>
      <c r="L67" s="3"/>
    </row>
    <row r="68" spans="1:12" ht="35" customHeight="1" x14ac:dyDescent="0.3">
      <c r="B68" s="55" t="s">
        <v>34</v>
      </c>
      <c r="C68" s="95">
        <f>H40</f>
        <v>0</v>
      </c>
      <c r="D68" s="95"/>
      <c r="E68" s="118" t="s">
        <v>27</v>
      </c>
      <c r="F68" s="118"/>
      <c r="G68" s="118"/>
      <c r="H68" s="119">
        <f>(C68*H29)+(C69*H42)</f>
        <v>0</v>
      </c>
      <c r="I68" s="119"/>
      <c r="J68" s="119"/>
      <c r="K68" s="119"/>
      <c r="L68" s="3"/>
    </row>
    <row r="69" spans="1:12" ht="35" customHeight="1" x14ac:dyDescent="0.3">
      <c r="B69" s="56" t="s">
        <v>23</v>
      </c>
      <c r="C69" s="117">
        <f>H65</f>
        <v>0</v>
      </c>
      <c r="D69" s="117"/>
      <c r="E69" s="118"/>
      <c r="F69" s="118"/>
      <c r="G69" s="118"/>
      <c r="H69" s="119"/>
      <c r="I69" s="119"/>
      <c r="J69" s="119"/>
      <c r="K69" s="119"/>
      <c r="L69" s="3"/>
    </row>
    <row r="70" spans="1:12" s="4" customFormat="1" ht="13" customHeight="1" x14ac:dyDescent="0.3">
      <c r="A70" s="57" t="s">
        <v>5</v>
      </c>
      <c r="B70" s="58"/>
      <c r="C70" s="3"/>
      <c r="D70" s="3"/>
      <c r="E70" s="3"/>
      <c r="F70" s="3"/>
      <c r="G70" s="3"/>
      <c r="H70" s="3"/>
      <c r="I70" s="3"/>
      <c r="J70" s="3"/>
      <c r="K70" s="3"/>
    </row>
    <row r="71" spans="1:12" x14ac:dyDescent="0.3">
      <c r="A71" s="57"/>
      <c r="B71" s="108" t="s">
        <v>6</v>
      </c>
      <c r="C71" s="109"/>
      <c r="D71" s="109"/>
      <c r="E71" s="109"/>
      <c r="F71" s="109"/>
      <c r="G71" s="109"/>
      <c r="H71" s="109"/>
      <c r="I71" s="109"/>
      <c r="J71" s="109"/>
      <c r="K71" s="110"/>
    </row>
    <row r="72" spans="1:12" ht="80" customHeight="1" x14ac:dyDescent="0.3">
      <c r="A72" s="3" t="s">
        <v>7</v>
      </c>
      <c r="B72" s="111" t="s">
        <v>25</v>
      </c>
      <c r="C72" s="112"/>
      <c r="D72" s="112"/>
      <c r="E72" s="112"/>
      <c r="F72" s="112"/>
      <c r="G72" s="112"/>
      <c r="H72" s="112"/>
      <c r="I72" s="112"/>
      <c r="J72" s="112"/>
      <c r="K72" s="113"/>
    </row>
    <row r="73" spans="1:12" x14ac:dyDescent="0.3">
      <c r="A73" s="57" t="s">
        <v>8</v>
      </c>
      <c r="B73" s="59"/>
      <c r="C73" s="35"/>
      <c r="D73" s="35"/>
      <c r="E73" s="35"/>
      <c r="F73" s="35"/>
      <c r="G73" s="35"/>
      <c r="H73" s="35"/>
      <c r="I73" s="35"/>
      <c r="J73" s="35"/>
      <c r="K73" s="60"/>
    </row>
    <row r="74" spans="1:12" x14ac:dyDescent="0.3">
      <c r="A74" s="57" t="s">
        <v>9</v>
      </c>
      <c r="B74" s="59"/>
      <c r="C74" s="35"/>
      <c r="D74" s="35"/>
      <c r="E74" s="35"/>
      <c r="F74" s="35"/>
      <c r="G74" s="35"/>
      <c r="H74" s="35"/>
      <c r="I74" s="35"/>
      <c r="J74" s="35"/>
      <c r="K74" s="60"/>
    </row>
    <row r="75" spans="1:12" x14ac:dyDescent="0.3">
      <c r="A75" s="57" t="s">
        <v>10</v>
      </c>
      <c r="B75" s="59"/>
      <c r="C75" s="35"/>
      <c r="D75" s="35"/>
      <c r="E75" s="35"/>
      <c r="F75" s="35"/>
      <c r="G75" s="35"/>
      <c r="H75" s="35"/>
      <c r="I75" s="35"/>
      <c r="J75" s="35"/>
      <c r="K75" s="60"/>
    </row>
    <row r="76" spans="1:12" x14ac:dyDescent="0.3">
      <c r="A76" s="57" t="s">
        <v>11</v>
      </c>
      <c r="B76" s="59"/>
      <c r="C76" s="35"/>
      <c r="D76" s="35"/>
      <c r="E76" s="35"/>
      <c r="F76" s="35"/>
      <c r="G76" s="35"/>
      <c r="H76" s="35"/>
      <c r="I76" s="35"/>
      <c r="J76" s="35"/>
      <c r="K76" s="60"/>
    </row>
    <row r="77" spans="1:12" x14ac:dyDescent="0.3">
      <c r="A77" s="57" t="s">
        <v>12</v>
      </c>
      <c r="B77" s="59"/>
      <c r="C77" s="35"/>
      <c r="D77" s="35"/>
      <c r="E77" s="35"/>
      <c r="F77" s="35"/>
      <c r="G77" s="35"/>
      <c r="H77" s="35"/>
      <c r="I77" s="35"/>
      <c r="J77" s="35"/>
      <c r="K77" s="60"/>
    </row>
    <row r="78" spans="1:12" x14ac:dyDescent="0.3">
      <c r="A78" s="57" t="s">
        <v>13</v>
      </c>
      <c r="B78" s="61"/>
      <c r="C78" s="62"/>
      <c r="D78" s="62"/>
      <c r="E78" s="62"/>
      <c r="F78" s="62"/>
      <c r="G78" s="62"/>
      <c r="H78" s="62"/>
      <c r="I78" s="62"/>
      <c r="J78" s="62"/>
      <c r="K78" s="63"/>
    </row>
    <row r="79" spans="1:12" x14ac:dyDescent="0.3">
      <c r="A79" s="3" t="s">
        <v>14</v>
      </c>
    </row>
    <row r="80" spans="1:12" ht="12.5" hidden="1" customHeight="1" x14ac:dyDescent="0.3"/>
    <row r="81" spans="2:12" ht="12.5" hidden="1" customHeight="1" x14ac:dyDescent="0.3">
      <c r="B81" s="114" t="s">
        <v>15</v>
      </c>
      <c r="C81" s="115"/>
      <c r="D81" s="115"/>
      <c r="E81" s="115"/>
      <c r="F81" s="115"/>
      <c r="G81" s="115"/>
      <c r="H81" s="115"/>
      <c r="I81" s="115"/>
      <c r="J81" s="115"/>
      <c r="K81" s="116"/>
    </row>
    <row r="82" spans="2:12" ht="13" hidden="1" customHeight="1" thickBot="1" x14ac:dyDescent="0.35">
      <c r="B82" s="64" t="s">
        <v>16</v>
      </c>
      <c r="C82" s="65" t="e">
        <f>((IF(#REF!="","0",1)*#REF!)+(IF(#REF!="","0",1)*#REF!)+(IF(#REF!="","0",1)*#REF!))</f>
        <v>#REF!</v>
      </c>
      <c r="D82" s="66" t="e">
        <f>((IF(#REF!="","0",2)*#REF!)+(IF(#REF!="","0",2)*#REF!)+(IF(#REF!="","0",2)*#REF!))</f>
        <v>#REF!</v>
      </c>
      <c r="E82" s="66" t="e">
        <f>((IF(#REF!="","0",3)*#REF!)+(IF(#REF!="","0",3)*#REF!)+(IF(#REF!="","0",3)*#REF!))</f>
        <v>#REF!</v>
      </c>
      <c r="F82" s="66" t="e">
        <f>((IF(#REF!="","0",4)*#REF!)+(IF(#REF!="","0",4)*#REF!)+(IF(#REF!="","0",4)*#REF!))</f>
        <v>#REF!</v>
      </c>
      <c r="G82" s="66" t="e">
        <f>((IF(#REF!="","0",5)*#REF!)+(IF(#REF!="","0",5)*#REF!)+(IF(#REF!="","0",5)*#REF!))</f>
        <v>#REF!</v>
      </c>
      <c r="H82" s="66" t="e">
        <f>((IF(#REF!="","0",6)*#REF!)+(IF(#REF!="","0",6)*#REF!)+(IF(#REF!="","0",6)*#REF!))</f>
        <v>#REF!</v>
      </c>
      <c r="I82" s="67" t="e">
        <f>((IF(#REF!="","0",7)*#REF!)+(IF(#REF!="","0",7)*#REF!)+(IF(#REF!="","0",7)*#REF!))</f>
        <v>#REF!</v>
      </c>
      <c r="J82" s="3" t="e">
        <f>SUM(C82:I82)</f>
        <v>#REF!</v>
      </c>
      <c r="K82" s="68" t="e">
        <f>J82/350</f>
        <v>#REF!</v>
      </c>
      <c r="L82" s="69"/>
    </row>
    <row r="83" spans="2:12" ht="13" hidden="1" customHeight="1" thickBot="1" x14ac:dyDescent="0.35">
      <c r="B83" s="64" t="s">
        <v>17</v>
      </c>
      <c r="C83" s="70" t="e">
        <f>((IF(#REF!="","0",1)*#REF!)+(IF(#REF!="","0",1)*#REF!)+(IF(#REF!="","0",1)*#REF!)+(IF(#REF!="","0",1)*#REF!)+(IF(#REF!="","0",1)*#REF!)+(IF(#REF!="","0",1)*#REF!)+(IF(#REF!="","0",1)*#REF!))</f>
        <v>#REF!</v>
      </c>
      <c r="D83" s="70" t="e">
        <f>((IF(#REF!="","0",2)*#REF!)+(IF(#REF!="","0",2)*#REF!)+(IF(#REF!="","0",2)*#REF!)+(IF(#REF!="","0",2)*#REF!)+(IF(#REF!="","0",2)*#REF!)+(IF(#REF!="","0",2)*#REF!)+(IF(#REF!="","0",2)*#REF!))</f>
        <v>#REF!</v>
      </c>
      <c r="E83" s="70" t="e">
        <f>((IF(#REF!="","0",3)*#REF!)+(IF(#REF!="","0",3)*#REF!)+(IF(#REF!="","0",3)*#REF!)+(IF(#REF!="","0",3)*#REF!)+(IF(#REF!="","0",3)*#REF!)+(IF(#REF!="","0",3)*#REF!)+(IF(#REF!="","0",3)*#REF!))</f>
        <v>#REF!</v>
      </c>
      <c r="F83" s="70" t="e">
        <f>((IF(#REF!="","0",4)*#REF!)+(IF(#REF!="","0",4)*#REF!)+(IF(#REF!="","0",4)*#REF!)+(IF(#REF!="","0",4)*#REF!)+(IF(#REF!="","0",4)*#REF!)+(IF(#REF!="","0",4)*#REF!)+(IF(#REF!="","0",4)*#REF!))</f>
        <v>#REF!</v>
      </c>
      <c r="G83" s="70" t="e">
        <f>((IF(#REF!="","0",5)*#REF!)+(IF(#REF!="","0",5)*#REF!)+(IF(#REF!="","0",5)*#REF!)+(IF(#REF!="","0",5)*#REF!)+(IF(#REF!="","0",5)*#REF!)+(IF(#REF!="","0",5)*#REF!)+(IF(#REF!="","0",5)*#REF!))</f>
        <v>#REF!</v>
      </c>
      <c r="H83" s="70" t="e">
        <f>((IF(#REF!="","0",6)*#REF!)+(IF(#REF!="","0",6)*#REF!)+(IF(#REF!="","0",6)*#REF!)+(IF(#REF!="","0",6)*#REF!)+(IF(#REF!="","0",6)*#REF!)+(IF(#REF!="","0",6)*#REF!)+(IF(#REF!="","0",6)*#REF!))</f>
        <v>#REF!</v>
      </c>
      <c r="I83" s="70" t="e">
        <f>((IF(#REF!="","0",7)*#REF!)+(IF(#REF!="","0",7)*#REF!)+(IF(#REF!="","0",7)*#REF!)+(IF(#REF!="","0",7)*#REF!)+(IF(#REF!="","0",7)*#REF!)+(IF(#REF!="","0",7)*#REF!)+(IF(#REF!="","0",7)*#REF!))</f>
        <v>#REF!</v>
      </c>
      <c r="J83" s="71" t="e">
        <f>SUM(C83:I83)</f>
        <v>#REF!</v>
      </c>
      <c r="K83" s="68" t="e">
        <f>J83/350</f>
        <v>#REF!</v>
      </c>
      <c r="L83" s="69"/>
    </row>
    <row r="84" spans="2:12" ht="13" hidden="1" customHeight="1" thickBot="1" x14ac:dyDescent="0.35">
      <c r="B84" s="72"/>
      <c r="C84" s="73"/>
      <c r="D84" s="73"/>
      <c r="E84" s="73"/>
      <c r="F84" s="73"/>
      <c r="G84" s="73"/>
      <c r="H84" s="73"/>
      <c r="I84" s="73"/>
      <c r="J84" s="73" t="e">
        <f>SUM(J82:J83)</f>
        <v>#REF!</v>
      </c>
      <c r="K84" s="74" t="e">
        <f>IF(J84&lt;490,0,J84/700)</f>
        <v>#REF!</v>
      </c>
      <c r="L84" s="69"/>
    </row>
  </sheetData>
  <mergeCells count="115">
    <mergeCell ref="I14:J14"/>
    <mergeCell ref="G16:H16"/>
    <mergeCell ref="G17:H17"/>
    <mergeCell ref="G18:H18"/>
    <mergeCell ref="G19:H19"/>
    <mergeCell ref="G20:H20"/>
    <mergeCell ref="G21:H21"/>
    <mergeCell ref="B30:C30"/>
    <mergeCell ref="B43:C43"/>
    <mergeCell ref="B18:F18"/>
    <mergeCell ref="I18:J18"/>
    <mergeCell ref="B19:F19"/>
    <mergeCell ref="I19:J19"/>
    <mergeCell ref="B20:F20"/>
    <mergeCell ref="I20:J20"/>
    <mergeCell ref="B15:F15"/>
    <mergeCell ref="G15:H15"/>
    <mergeCell ref="I15:J15"/>
    <mergeCell ref="B16:F16"/>
    <mergeCell ref="I16:J16"/>
    <mergeCell ref="B17:F17"/>
    <mergeCell ref="I17:J17"/>
    <mergeCell ref="B23:F23"/>
    <mergeCell ref="G23:H23"/>
    <mergeCell ref="I9:J9"/>
    <mergeCell ref="G10:H10"/>
    <mergeCell ref="I10:J10"/>
    <mergeCell ref="G11:H11"/>
    <mergeCell ref="I11:J11"/>
    <mergeCell ref="G12:H12"/>
    <mergeCell ref="I12:J12"/>
    <mergeCell ref="G13:H13"/>
    <mergeCell ref="I13:J13"/>
    <mergeCell ref="I7:J7"/>
    <mergeCell ref="B8:F8"/>
    <mergeCell ref="G8:H8"/>
    <mergeCell ref="I8:J8"/>
    <mergeCell ref="C1:F1"/>
    <mergeCell ref="H1:J1"/>
    <mergeCell ref="C2:F2"/>
    <mergeCell ref="H2:J3"/>
    <mergeCell ref="C3:F3"/>
    <mergeCell ref="C4:F4"/>
    <mergeCell ref="B9:F9"/>
    <mergeCell ref="B10:F10"/>
    <mergeCell ref="B11:F11"/>
    <mergeCell ref="B12:F12"/>
    <mergeCell ref="B13:F13"/>
    <mergeCell ref="B14:F14"/>
    <mergeCell ref="C5:F5"/>
    <mergeCell ref="B7:F7"/>
    <mergeCell ref="G7:H7"/>
    <mergeCell ref="G9:H9"/>
    <mergeCell ref="G14:H14"/>
    <mergeCell ref="I23:J23"/>
    <mergeCell ref="B24:F24"/>
    <mergeCell ref="G24:H24"/>
    <mergeCell ref="I24:J24"/>
    <mergeCell ref="B21:F21"/>
    <mergeCell ref="I21:J21"/>
    <mergeCell ref="B22:C22"/>
    <mergeCell ref="D22:F22"/>
    <mergeCell ref="G22:H22"/>
    <mergeCell ref="I22:J22"/>
    <mergeCell ref="B27:F27"/>
    <mergeCell ref="G27:H27"/>
    <mergeCell ref="I27:J27"/>
    <mergeCell ref="B28:C28"/>
    <mergeCell ref="D28:F28"/>
    <mergeCell ref="G28:H28"/>
    <mergeCell ref="I28:J28"/>
    <mergeCell ref="B25:F25"/>
    <mergeCell ref="G25:H25"/>
    <mergeCell ref="I25:J25"/>
    <mergeCell ref="B26:F26"/>
    <mergeCell ref="G26:H26"/>
    <mergeCell ref="I26:J26"/>
    <mergeCell ref="B38:C38"/>
    <mergeCell ref="B39:C39"/>
    <mergeCell ref="D40:G40"/>
    <mergeCell ref="H40:K40"/>
    <mergeCell ref="D29:G29"/>
    <mergeCell ref="H29:J29"/>
    <mergeCell ref="B32:C32"/>
    <mergeCell ref="B33:C33"/>
    <mergeCell ref="B35:C35"/>
    <mergeCell ref="B36:C36"/>
    <mergeCell ref="D42:G42"/>
    <mergeCell ref="H42:J42"/>
    <mergeCell ref="B45:C45"/>
    <mergeCell ref="B46:C46"/>
    <mergeCell ref="B47:C47"/>
    <mergeCell ref="B56:C56"/>
    <mergeCell ref="B57:C57"/>
    <mergeCell ref="B58:C58"/>
    <mergeCell ref="B60:C60"/>
    <mergeCell ref="B61:C61"/>
    <mergeCell ref="B62:C62"/>
    <mergeCell ref="B48:C48"/>
    <mergeCell ref="B50:C50"/>
    <mergeCell ref="B51:C51"/>
    <mergeCell ref="B52:C52"/>
    <mergeCell ref="B53:C53"/>
    <mergeCell ref="B55:C55"/>
    <mergeCell ref="B71:K71"/>
    <mergeCell ref="B72:K72"/>
    <mergeCell ref="B81:K81"/>
    <mergeCell ref="B63:C63"/>
    <mergeCell ref="B64:C64"/>
    <mergeCell ref="D65:G65"/>
    <mergeCell ref="H65:K65"/>
    <mergeCell ref="C68:D68"/>
    <mergeCell ref="E68:G69"/>
    <mergeCell ref="H68:K69"/>
    <mergeCell ref="C69:D69"/>
  </mergeCells>
  <pageMargins left="0.7" right="0.7" top="0.75" bottom="0.75" header="0.3" footer="0.3"/>
  <pageSetup paperSize="9" scale="66" orientation="portrait" r:id="rId1"/>
  <headerFooter alignWithMargins="0">
    <oddHeader>&amp;C&amp;"-,Grassetto"&amp;11SCHEDA DI VALUTAZIONE DELLA
 PERFORMANCE - PERSONALE NON PO&amp;R&amp;"-,Normale"&amp;11Comune di ______________________</oddHeader>
    <oddFooter>&amp;LFirma compilatore:&amp;CFirma interessato:&amp;RData compilazione</oddFooter>
  </headerFooter>
  <colBreaks count="1" manualBreakCount="1">
    <brk id="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Funzionario</vt:lpstr>
      <vt:lpstr>Istruttore</vt:lpstr>
      <vt:lpstr>Operatore esperto</vt:lpstr>
      <vt:lpstr>Operatore</vt:lpstr>
      <vt:lpstr>Operatore PL Polizia Locale</vt:lpstr>
      <vt:lpstr>Operatore esperto Operaio</vt:lpstr>
      <vt:lpstr>Funzionario!Area_stampa</vt:lpstr>
      <vt:lpstr>Istruttore!Area_stampa</vt:lpstr>
      <vt:lpstr>Operatore!Area_stampa</vt:lpstr>
      <vt:lpstr>'Operatore esperto'!Area_stampa</vt:lpstr>
      <vt:lpstr>'Operatore esperto Operaio'!Area_stampa</vt:lpstr>
      <vt:lpstr>'Operatore PL Polizia Locale'!Area_stampa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gruppo valutazione</dc:creator>
  <cp:lastModifiedBy>mussi</cp:lastModifiedBy>
  <cp:lastPrinted>2022-10-10T17:01:54Z</cp:lastPrinted>
  <dcterms:created xsi:type="dcterms:W3CDTF">2018-01-06T09:47:29Z</dcterms:created>
  <dcterms:modified xsi:type="dcterms:W3CDTF">2023-02-18T18:39:39Z</dcterms:modified>
</cp:coreProperties>
</file>